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955" windowHeight="13260" activeTab="5"/>
  </bookViews>
  <sheets>
    <sheet name="งบทดลอง" sheetId="1" r:id="rId1"/>
    <sheet name="งบกระทบยอด 0-6" sheetId="2" r:id="rId2"/>
    <sheet name="งบกระทบยอด 9-0" sheetId="3" r:id="rId3"/>
    <sheet name="งบรับจ่ายเงินสด" sheetId="4" r:id="rId4"/>
    <sheet name="หมายเหตุ 1,2,3" sheetId="5" r:id="rId5"/>
    <sheet name="งบกระทบยอดธกส.-3)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<sst xmlns="http://schemas.openxmlformats.org/spreadsheetml/2006/main" count="404" uniqueCount="258">
  <si>
    <t>องค์การบริหารส่วนตำบลท้ายสำเภา อำเภอพระพรหม จังหวัดนครศรีธรรมราช</t>
  </si>
  <si>
    <t>งบทดลอง</t>
  </si>
  <si>
    <t>รายการ</t>
  </si>
  <si>
    <t>รหัสบัญชี</t>
  </si>
  <si>
    <t>เดบิท</t>
  </si>
  <si>
    <t>เครดิต</t>
  </si>
  <si>
    <t>บัญชีเงินฝากธนาคาร เลขที่ 816-1-16930-6</t>
  </si>
  <si>
    <t>022</t>
  </si>
  <si>
    <t>บัญชีเงินฝากธนาคาร เลขที่ 816-1-54629-0</t>
  </si>
  <si>
    <t>ลูกหนี้เงินยืมเงินงบประมาณ</t>
  </si>
  <si>
    <t>090</t>
  </si>
  <si>
    <t>รายได้ค้างรับ</t>
  </si>
  <si>
    <t>ลูกหนี้เงินยืม-โครงการเศรษฐกิจชุมชน</t>
  </si>
  <si>
    <t>งบกลาง</t>
  </si>
  <si>
    <t>เงินเดือนฝ่ายการเมือง</t>
  </si>
  <si>
    <t>เงินเดือนพนักงาน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</si>
  <si>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</si>
  <si>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</si>
  <si>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</si>
  <si>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</si>
  <si>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</si>
  <si>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</si>
  <si>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</si>
  <si>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450</t>
  </si>
  <si>
    <t>ค่าที่ดินและสิ่งก่อสร้าง</t>
  </si>
  <si>
    <t>500</t>
  </si>
  <si>
    <t>รายจ่ายอื่น</t>
  </si>
  <si>
    <t xml:space="preserve">                     เงินรายรับ (หมายเหตุ 1)</t>
  </si>
  <si>
    <t xml:space="preserve">                     เงินรับฝาก (หมายเหตุ 2)</t>
  </si>
  <si>
    <t>900</t>
  </si>
  <si>
    <t xml:space="preserve">                     เงินทุนสำรองเงินสะสม</t>
  </si>
  <si>
    <t>703</t>
  </si>
  <si>
    <t xml:space="preserve">                     เงินสะสม</t>
  </si>
  <si>
    <t>700</t>
  </si>
  <si>
    <t xml:space="preserve">                     รายจ่ายค้างจ่าย (เบิกตัดปี)</t>
  </si>
  <si>
    <t xml:space="preserve">                     รายจ่ายผัดส่งใบสำคัญ</t>
  </si>
  <si>
    <t xml:space="preserve">                     เงินอุดหนุนทั่วไประบุวัตถุประสงค์ค้างจ่าย</t>
  </si>
  <si>
    <t xml:space="preserve">                     รายจ่ายรอจ่าย</t>
  </si>
  <si>
    <t xml:space="preserve">                     เงินอุดหนุนโครงการเศรษฐกิจชุมชน </t>
  </si>
  <si>
    <t xml:space="preserve">           ตรวจสอบแล้วถูกต้อง                              ตรวจสอบแล้วถูกต้อง                                         ตรวจสอบแล้วถูกต้อง</t>
  </si>
  <si>
    <t>องค์การบริหารส่วนตำบลท้ายสำเภา</t>
  </si>
  <si>
    <t>ธนาคารกรุงไทยจำกัด สาขาตลาดหัวอิฐ</t>
  </si>
  <si>
    <t xml:space="preserve">         งบกระทบยอดเงินฝากธนาคาร</t>
  </si>
  <si>
    <t>เลขที่บัญชี    816-1-16930-6</t>
  </si>
  <si>
    <t xml:space="preserve"> ยอดคงเหลือตามรายงานธนาคาร         ณ           </t>
  </si>
  <si>
    <r>
      <t>บวก</t>
    </r>
    <r>
      <rPr>
        <sz val="16"/>
        <rFont val="Angsana New"/>
        <family val="1"/>
      </rPr>
      <t xml:space="preserve"> เงินฝากระหว่างทาง (บันทึกบัญชีแล้ว)</t>
    </r>
  </si>
  <si>
    <t>วันที่ลงบัญชี</t>
  </si>
  <si>
    <t>วันที่ฝากธนาคาร</t>
  </si>
  <si>
    <t>จำนวนเงิน</t>
  </si>
  <si>
    <t>-</t>
  </si>
  <si>
    <t>วันที่</t>
  </si>
  <si>
    <t>เลขที่เช็ค</t>
  </si>
  <si>
    <t>รายละเอียด</t>
  </si>
  <si>
    <t xml:space="preserve">  เงินโอนเข้าบัญชีรอบันทึกบัญชี</t>
  </si>
  <si>
    <t>ผู้จัดทำ</t>
  </si>
  <si>
    <t>ผู้ตรวจสอบ</t>
  </si>
  <si>
    <t>ลงชื่อ นางพรพนิต  จางบัว</t>
  </si>
  <si>
    <t>ตำแหน่ง  หัวหน้าส่วนการคลัง</t>
  </si>
  <si>
    <t>เลขที่บัญชี    816-1-54629-0</t>
  </si>
  <si>
    <t xml:space="preserve"> ยอดคงเหลือตามรายงานธนาคาร                 ณ           </t>
  </si>
  <si>
    <r>
      <t>หัก</t>
    </r>
    <r>
      <rPr>
        <sz val="16"/>
        <rFont val="Angsana New"/>
        <family val="1"/>
      </rPr>
      <t xml:space="preserve"> เช็คจ่ายที่ผู้รับไม่นำมาขึ้นเงินกับธนาคาร บัญชีเลขที่ 816-1-54629-0</t>
    </r>
  </si>
  <si>
    <r>
      <t>บวก</t>
    </r>
    <r>
      <rPr>
        <sz val="16"/>
        <rFont val="Angsana New"/>
        <family val="1"/>
      </rPr>
      <t xml:space="preserve"> : หรือ(หัก) รายการกระทบยอดอื่น ๆ </t>
    </r>
  </si>
  <si>
    <t xml:space="preserve"> </t>
  </si>
  <si>
    <t>ลงชื่อ นางพรพนิต จางบัว</t>
  </si>
  <si>
    <t>ปีงบประมาณ พ.ศ. 2553</t>
  </si>
  <si>
    <t>อำเภอพระพรหม จังหวัดนครศรีธรรมราช</t>
  </si>
  <si>
    <t>รายงาน รับ - จ่าย เงินสด</t>
  </si>
  <si>
    <t>จนถึงปัจจุบัน</t>
  </si>
  <si>
    <t>เดือนนี้</t>
  </si>
  <si>
    <t xml:space="preserve">ประมาณการ </t>
  </si>
  <si>
    <t xml:space="preserve">เกิดขึ้นจริง </t>
  </si>
  <si>
    <t>บาท</t>
  </si>
  <si>
    <t>ยอดยกมา</t>
  </si>
  <si>
    <r>
      <t>รายรับ</t>
    </r>
    <r>
      <rPr>
        <b/>
        <sz val="16"/>
        <rFont val="Angsana New"/>
        <family val="1"/>
      </rPr>
      <t xml:space="preserve">  (หมายเหตุ 1)</t>
    </r>
  </si>
  <si>
    <t>ภาษีอากร</t>
  </si>
  <si>
    <t>411000</t>
  </si>
  <si>
    <t>ค่าธรรมเนียม ค่าปรับและใบอนุญาต</t>
  </si>
  <si>
    <t>412000</t>
  </si>
  <si>
    <t>รายได้จากทรัพย์สิน</t>
  </si>
  <si>
    <t>413000</t>
  </si>
  <si>
    <t>รายได้จากสาธารณูปโภคและการพาณิชย์</t>
  </si>
  <si>
    <t>414000</t>
  </si>
  <si>
    <t>รายได้เบ็ดเตล็ด</t>
  </si>
  <si>
    <t>415000</t>
  </si>
  <si>
    <t>รายได้จากทุน</t>
  </si>
  <si>
    <t>416000</t>
  </si>
  <si>
    <t>ภาษีจัดสรร</t>
  </si>
  <si>
    <t>421000</t>
  </si>
  <si>
    <t>เงินอุดหนุนทั่วไป</t>
  </si>
  <si>
    <t>431002</t>
  </si>
  <si>
    <t>เงินรับฝาก (หมายเหตุ 2)</t>
  </si>
  <si>
    <t>เงินสะสม (เงินเบิกเกินส่งคืน)</t>
  </si>
  <si>
    <t>รวมรายรับ</t>
  </si>
  <si>
    <t>รายจ่าย</t>
  </si>
  <si>
    <t>510000</t>
  </si>
  <si>
    <t>เงินเดือน</t>
  </si>
  <si>
    <t>520000</t>
  </si>
  <si>
    <t>220600</t>
  </si>
  <si>
    <t>531000</t>
  </si>
  <si>
    <t>532000</t>
  </si>
  <si>
    <t>533000</t>
  </si>
  <si>
    <t>534000</t>
  </si>
  <si>
    <t>560000</t>
  </si>
  <si>
    <t>541000</t>
  </si>
  <si>
    <t>542000</t>
  </si>
  <si>
    <t>550000</t>
  </si>
  <si>
    <t>รายจ่ายค้างจ่าย (เบิกตัดปี)</t>
  </si>
  <si>
    <t>600</t>
  </si>
  <si>
    <t>เงินสะสมค้างจ่าย</t>
  </si>
  <si>
    <t>เงินรับฝาก (หมายเหตุ 3)</t>
  </si>
  <si>
    <t>รายจ่ายรอจ่าย</t>
  </si>
  <si>
    <t>เงินอุดหนุนระบุวัตถุประสงค์ค้างจ่าย</t>
  </si>
  <si>
    <t>รวมรายจ่าย</t>
  </si>
  <si>
    <t>สูงกว่า</t>
  </si>
  <si>
    <t>รายรับ                                                                     รายจ่าย</t>
  </si>
  <si>
    <t>(ต่ำกว่า)</t>
  </si>
  <si>
    <t>ยอดยกไป</t>
  </si>
  <si>
    <t>(ลงชื่อ)...................................................      (ลงชื่อ)..................................................        (ลงชื่อ)...........................................................</t>
  </si>
  <si>
    <t xml:space="preserve">                (นางพรพนิต   จางบัว)                                (นายสิระเชษฐ   จูงศิริ)                                (นายอุดม  ขาวหมดจด)</t>
  </si>
  <si>
    <r>
      <t xml:space="preserve">                หัวหน้าส่วนการคลัง                           ปลัดองค์การบริหารส่วนตำบล          </t>
    </r>
    <r>
      <rPr>
        <sz val="15"/>
        <rFont val="Angsana New"/>
        <family val="1"/>
      </rPr>
      <t>นายกองค์การบริหารส่วนตำบลท้ายสำเภา</t>
    </r>
  </si>
  <si>
    <t>ภาษีบำรุงท้องที่</t>
  </si>
  <si>
    <t>ภาษีโรงเรือนและที่ดิน</t>
  </si>
  <si>
    <t>ภาษีป้าย</t>
  </si>
  <si>
    <t>อากรการฆ่าสัตว์</t>
  </si>
  <si>
    <t>ค่าปรับผิดสัญญา</t>
  </si>
  <si>
    <t>ค่าธรรมเนียมเกี่ยวกับใบอนุญาตการพนัน</t>
  </si>
  <si>
    <t>ค่าธรรมเนียมเก็บและขนมูลฝอย</t>
  </si>
  <si>
    <t>ค่าธรรมเนียมใบอนุญาตขายสุรา</t>
  </si>
  <si>
    <t>ค่าปรับผู้กระทำผิดกฏหมายจราจรทางบก</t>
  </si>
  <si>
    <t>ดอกเบี้ยเงินฝากธนาคาร</t>
  </si>
  <si>
    <t>ค่าเช่าที่ดิน</t>
  </si>
  <si>
    <t>ค่าธรรมเนียมการขอใช้น้ำ</t>
  </si>
  <si>
    <t>ค่าขายแบบแปลน</t>
  </si>
  <si>
    <t>รายได้เบ็ดเตล็ดอื่น ๆ</t>
  </si>
  <si>
    <t>ภาษีสุรา</t>
  </si>
  <si>
    <t>ภาษีสรรพสามิต</t>
  </si>
  <si>
    <t>ภาษีมูลค่าเพิ่ม 1 ใน 9</t>
  </si>
  <si>
    <t>ภาษีมูลค่าเพิ่ม ตาม พ.ร.บ.</t>
  </si>
  <si>
    <t>ค่าธรรมเนียมจดทะเบียนสิทธินิติกรรมที่ดิน</t>
  </si>
  <si>
    <t>ค่าภาคหลวงปิโตรเลียม</t>
  </si>
  <si>
    <t>ค่าภาคหลวงแร่</t>
  </si>
  <si>
    <t>ภาษีธุรกิจเฉพาะ</t>
  </si>
  <si>
    <t>ภาษีหัก ณ ที่จ่าย</t>
  </si>
  <si>
    <t>เงินประกันสัญญา</t>
  </si>
  <si>
    <t>ค่าใช้จ่ายในการจัดเก็บภาษีบำรุงท้องที่ 5%</t>
  </si>
  <si>
    <t>ส่วนลดในการจัดเก็บภาษีบำรุงท้องที่ 6%</t>
  </si>
  <si>
    <t>หมวดภาษีอากร</t>
  </si>
  <si>
    <t xml:space="preserve">         ภาษีโรงเรือนและที่ดิน</t>
  </si>
  <si>
    <t xml:space="preserve">         ภาษีบำรุงท้องที่</t>
  </si>
  <si>
    <t xml:space="preserve">        ภาษีป้าย</t>
  </si>
  <si>
    <t xml:space="preserve">        อากรการฆ่าสัตว์</t>
  </si>
  <si>
    <t>หมวดค่าธรรมเนียม ค่าปรับและใบอนุญาต</t>
  </si>
  <si>
    <t xml:space="preserve">        ค่าธรรมเนียมเก็บและขนมูลฝอย</t>
  </si>
  <si>
    <t xml:space="preserve">        ค่าปรับการผิดสัญญา</t>
  </si>
  <si>
    <t xml:space="preserve">        ค่าปรับผู้กระทำผิดกฏหมายจราจรทางบก</t>
  </si>
  <si>
    <t xml:space="preserve">        ค่าธรรมเนียมเกี่ยวกับใบอนุญาตการพนัน</t>
  </si>
  <si>
    <t xml:space="preserve">        ดอกเบี้ยเงินฝากธนาคาร</t>
  </si>
  <si>
    <t>หมวดรายได้จากสาธารณูปโภคและกิจการพาณิชย์</t>
  </si>
  <si>
    <t xml:space="preserve">        ค่าธรรมเนียมขอใช้น้ำ</t>
  </si>
  <si>
    <t>หมวดรายได้เบ็ดเตล็ด</t>
  </si>
  <si>
    <t xml:space="preserve">        ค่าขายเอกสารสอบราคา(ค่าขายแบบแปลน)</t>
  </si>
  <si>
    <t xml:space="preserve">        รายได้เบ็ดเตล็ดอื่น ๆ</t>
  </si>
  <si>
    <t>หมวดภาษีจัดสรร</t>
  </si>
  <si>
    <t xml:space="preserve">         ภาษีสุรา</t>
  </si>
  <si>
    <t xml:space="preserve">         ภาษีสรรพสามิต</t>
  </si>
  <si>
    <t xml:space="preserve">         ภาษีมูลค่าเพิ่ม 1 ใน 9</t>
  </si>
  <si>
    <t xml:space="preserve">         ค่าธรรมเนียมจดทะเบียนสิทธิและนิติกรรมที่ดิน</t>
  </si>
  <si>
    <t>หมวดเงินอุดหนุนทั่วไป</t>
  </si>
  <si>
    <t xml:space="preserve">         เงินอุดหนุนทั่วไปตามอำนาจหน้าที่ฯ</t>
  </si>
  <si>
    <t>เงินอุดหนุนเฉพาะกิจ</t>
  </si>
  <si>
    <t xml:space="preserve">       เงินอุดหนุนทั่วไปสงเคราะห์เบี้ยยังชีพคนชรา</t>
  </si>
  <si>
    <t>รวมทั้งสิ้น</t>
  </si>
  <si>
    <t xml:space="preserve">          ภาษีหัก ณ ที่จ่าย</t>
  </si>
  <si>
    <t xml:space="preserve">          เงินประกันสัญญา</t>
  </si>
  <si>
    <t xml:space="preserve">         คชจ.ภบท.5%</t>
  </si>
  <si>
    <t xml:space="preserve">         ส่วนลด ภบท.6%</t>
  </si>
  <si>
    <t xml:space="preserve">  รวม</t>
  </si>
  <si>
    <t xml:space="preserve">         ภาษีหน้าฎีกา</t>
  </si>
  <si>
    <t xml:space="preserve">โครงการเศรษฐกิจชุมชนหมู่บ้านละ 100,000  </t>
  </si>
  <si>
    <t>ลูกหนี้โครงการเศรษฐกิจชุมชน</t>
  </si>
  <si>
    <t>เงินอุดหนุนเฉพาะกิจ(เบี้ยยังชีพคนชรา)</t>
  </si>
  <si>
    <t>บัญชีเงินฝากธนาคาร เลขที่ 015-4-26015-5</t>
  </si>
  <si>
    <t>ค่าธรรมเนียมและใบอนุญาตการพนัน</t>
  </si>
  <si>
    <t xml:space="preserve">        ค่าใบอนุญาตประกอบการค้าสำหรับกิจการที่เป็นอันตรายต่อสุขภาพ</t>
  </si>
  <si>
    <t>ลงชื่อ  นางสาวพนิดา  ถาวรสาร</t>
  </si>
  <si>
    <t xml:space="preserve">        (นางพรพนิต    จางบัว)                             (นายสิระเชษฐ   จูงศิริ)                                       (นายอุดม   ขาวหมดจด)</t>
  </si>
  <si>
    <t xml:space="preserve">          หัวหน้าส่วนการคลัง                       ปลัดองค์การบริหารส่วนตำบล                 นายกองค์การบริหารส่วนตำบลท้ายสำเภา</t>
  </si>
  <si>
    <t xml:space="preserve">        ภาษีมูลค่าเพิ่ม ตาม พรบ.</t>
  </si>
  <si>
    <t xml:space="preserve">        ค่าภาคหลวงแร่</t>
  </si>
  <si>
    <t xml:space="preserve">        ค่าภาคหลวงปิโตรเลียม</t>
  </si>
  <si>
    <t xml:space="preserve">        ค่าธรรมเนียมเกี่ยวกับใบอนุญาตการขายสุรา</t>
  </si>
  <si>
    <t>หมวดรายได้จากทรัพย์สิน</t>
  </si>
  <si>
    <t>เงินสะสม</t>
  </si>
  <si>
    <t>ค่าใบอนุญาตประกอบการค้าสำหรับกิจการที่เป็นอันตรายต่อสุขภาพ</t>
  </si>
  <si>
    <t>บัญชีเงินฝากธนาคาร เลขที่ 015-2-17080-3</t>
  </si>
  <si>
    <t>เงินอุดหนุนเฉพาะกิจเบี้ยยังชีพคนชรา</t>
  </si>
  <si>
    <t xml:space="preserve"> 4  ก.พ. 53</t>
  </si>
  <si>
    <t>0103964</t>
  </si>
  <si>
    <t>ธนาคารเพื่อการเกษตรและสหกรณ์การเกษตร</t>
  </si>
  <si>
    <t>เลขที่บัญชี    015-2-17080-3</t>
  </si>
  <si>
    <t>ตำแหน่ง  นักวิชาการเงินและบัญชี</t>
  </si>
  <si>
    <t xml:space="preserve"> -</t>
  </si>
  <si>
    <t>ตำแหน่ง นักวิชาการเงินและบัญชี</t>
  </si>
  <si>
    <t>เงินหลักประกันซอง</t>
  </si>
  <si>
    <t xml:space="preserve">         เงินอุดหนุนพัฒนาครอบครัว</t>
  </si>
  <si>
    <t xml:space="preserve">         เงินหลักประกันซอง</t>
  </si>
  <si>
    <t>เงินอุดหนุนศูนย์พัฒนาครอบครัว</t>
  </si>
  <si>
    <t>เงินอุดหนุนเฉพาะกิจ(เบี้ยยังชีพคนพิการ)</t>
  </si>
  <si>
    <t xml:space="preserve">       เงินอุดหนุนทั่วไปสงเคราะห์เบี้ยยังชีพคนพิการ</t>
  </si>
  <si>
    <t>เงินอุดหนุนเฉพาะกิจเบี้ยยังชีพคนพิการ</t>
  </si>
  <si>
    <t xml:space="preserve">        ภาษีธุรกิจเฉพาะ</t>
  </si>
  <si>
    <t xml:space="preserve"> 27  เม.ย. 53</t>
  </si>
  <si>
    <t>0104068</t>
  </si>
  <si>
    <t>0104070</t>
  </si>
  <si>
    <r>
      <t>หัก</t>
    </r>
    <r>
      <rPr>
        <sz val="13"/>
        <rFont val="Angsana New"/>
        <family val="1"/>
      </rPr>
      <t xml:space="preserve">  รายการกระทบยอดอื่น ๆ </t>
    </r>
  </si>
  <si>
    <r>
      <t>บวก</t>
    </r>
    <r>
      <rPr>
        <sz val="13"/>
        <rFont val="Angsana New"/>
        <family val="1"/>
      </rPr>
      <t xml:space="preserve"> เงินฝากระหว่างทาง (บันทึกบัญชีแล้ว)</t>
    </r>
  </si>
  <si>
    <r>
      <t>หัก</t>
    </r>
    <r>
      <rPr>
        <sz val="13"/>
        <rFont val="Angsana New"/>
        <family val="1"/>
      </rPr>
      <t xml:space="preserve"> เช็คจ่ายที่ผู้รับไม่นำมาขึ้นเงินกับธนาคาร บัญชีเลขที่ 816-1-16930-6</t>
    </r>
  </si>
  <si>
    <t>ณ  วันที่  31  พฤษภาคม  2553</t>
  </si>
  <si>
    <t>ประจำเดือน พฤษภาคม  2553</t>
  </si>
  <si>
    <t>รายรับ (หมายเหตุ 1) ประกอบงบทดลอง  เดือนพฤษภาคม 2553</t>
  </si>
  <si>
    <t>เงินรับฝาก (หมายเหตุ 2) ประกอบงบทดลอง เดือนพฤษภาคม 2553</t>
  </si>
  <si>
    <t>เงินรายรับ (หมายเหตุ 1) ประกอบรายงานรับ-จ่ายเงินสด เดือนพฤษภาคม 2553</t>
  </si>
  <si>
    <t>เงินรับฝาก (หมายเหตุ 2) ประกอบรายงานรับ-จ่ายเงินสด เดือนพฤษภาคม  2553</t>
  </si>
  <si>
    <t>เงินรับฝาก(หมายเหตุ 3) ประกอบรายงานรับ-จ่ายเงินสด เดือนพฤษภาคม 2553</t>
  </si>
  <si>
    <t xml:space="preserve">         วันที่     มิ.ย. 2553</t>
  </si>
  <si>
    <t xml:space="preserve">         วันที่        มิ.ย. 2553</t>
  </si>
  <si>
    <t xml:space="preserve">         วันที่       มิ.ย. 2553</t>
  </si>
  <si>
    <t>วันที่  31  พฤษภาคม  2553</t>
  </si>
  <si>
    <t>ยอดคงเหลือตามบัญชี  ณ  วันที่  31  พฤษภาคม  2553</t>
  </si>
  <si>
    <t xml:space="preserve">            วันที่       มิ.ย. 2553</t>
  </si>
  <si>
    <t>ยอดคงเหลือตามบัญชี ณ วันที่  31  พฤษภาคม  2553</t>
  </si>
  <si>
    <t>วันที่  31  พฤษภาคม 2553</t>
  </si>
  <si>
    <t>วันที่  31 พฤษภาคม  2553</t>
  </si>
  <si>
    <t>เงินอุดหนุนทั่วไป  (ไทยเข้มแข็ง)</t>
  </si>
  <si>
    <t>ค่าที่ดินและสิ่งก่อสร้าง  (ไทยเข้มแข็ง)</t>
  </si>
  <si>
    <t xml:space="preserve">         เงินอุดหนุนทั่วไป(ไทยเข้มแข็ง)</t>
  </si>
  <si>
    <t xml:space="preserve">        ค่าธรรมเนียมขอใช้น้ำประปาเพื่อดื่มและใช้ในครัวเรือน</t>
  </si>
  <si>
    <t>19  พ.ค.  53</t>
  </si>
  <si>
    <t>21  พ.ค.  53</t>
  </si>
  <si>
    <t>26  พ.ค.  53</t>
  </si>
  <si>
    <t>0104124</t>
  </si>
  <si>
    <t>0104125</t>
  </si>
  <si>
    <t>0104133</t>
  </si>
  <si>
    <t>0104134</t>
  </si>
  <si>
    <t>0104135</t>
  </si>
  <si>
    <t>0104136</t>
  </si>
  <si>
    <t>0104137</t>
  </si>
  <si>
    <t>0104139</t>
  </si>
  <si>
    <t>0104140</t>
  </si>
  <si>
    <t>0104141</t>
  </si>
  <si>
    <t>0104142</t>
  </si>
  <si>
    <t>0104143</t>
  </si>
  <si>
    <t>0104145</t>
  </si>
  <si>
    <t>0104146</t>
  </si>
  <si>
    <t>0104147</t>
  </si>
  <si>
    <t>0104148</t>
  </si>
  <si>
    <t>0104149</t>
  </si>
  <si>
    <t>เงินอุดหนุนทั่วไป (ไทยเข้มแข็ง)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</si>
</sst>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</numFmts>
  <fonts count="21">
    <font>
      <sz val="10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sz val="16"/>
      <name val="Cordia New"/>
      <family val="0"/>
    </font>
    <font>
      <b/>
      <u val="single"/>
      <sz val="16"/>
      <name val="Angsana New"/>
      <family val="1"/>
    </font>
    <font>
      <u val="single"/>
      <sz val="16"/>
      <name val="Angsana New"/>
      <family val="1"/>
    </font>
    <font>
      <sz val="14"/>
      <name val="Cordia New"/>
      <family val="0"/>
    </font>
    <font>
      <b/>
      <sz val="18"/>
      <name val="Angsana New"/>
      <family val="1"/>
    </font>
    <font>
      <sz val="18"/>
      <name val="Angsana New"/>
      <family val="1"/>
    </font>
    <font>
      <sz val="15"/>
      <name val="Angsana New"/>
      <family val="1"/>
    </font>
    <font>
      <sz val="8"/>
      <name val="Arial"/>
      <family val="0"/>
    </font>
    <font>
      <b/>
      <sz val="15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Cordia New"/>
      <family val="0"/>
    </font>
    <font>
      <b/>
      <u val="single"/>
      <sz val="13"/>
      <name val="Angsana New"/>
      <family val="1"/>
    </font>
    <font>
      <sz val="13"/>
      <name val="Angsana New"/>
      <family val="1"/>
    </font>
    <font>
      <sz val="13"/>
      <name val="Arial"/>
      <family val="0"/>
    </font>
    <font>
      <u val="single"/>
      <sz val="13"/>
      <name val="Angsana New"/>
      <family val="1"/>
    </font>
    <font>
      <b/>
      <sz val="13"/>
      <name val="Angsana New"/>
      <family val="1"/>
    </font>
    <font>
      <sz val="13"/>
      <name val="Cordia New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43" fontId="2" fillId="0" borderId="2" xfId="0" applyNumberFormat="1" applyFont="1" applyBorder="1" applyAlignment="1">
      <alignment/>
    </xf>
    <xf numFmtId="43" fontId="2" fillId="0" borderId="0" xfId="0" applyNumberFormat="1" applyFont="1" applyAlignment="1">
      <alignment/>
    </xf>
    <xf numFmtId="0" fontId="2" fillId="0" borderId="3" xfId="0" applyFont="1" applyBorder="1" applyAlignment="1">
      <alignment/>
    </xf>
    <xf numFmtId="43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0" xfId="0" applyFont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8" xfId="0" applyFont="1" applyBorder="1" applyAlignment="1">
      <alignment/>
    </xf>
    <xf numFmtId="49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4" fillId="0" borderId="8" xfId="0" applyFont="1" applyBorder="1" applyAlignment="1">
      <alignment/>
    </xf>
    <xf numFmtId="43" fontId="3" fillId="0" borderId="0" xfId="15" applyFont="1" applyAlignment="1">
      <alignment/>
    </xf>
    <xf numFmtId="0" fontId="2" fillId="0" borderId="0" xfId="0" applyFont="1" applyAlignment="1">
      <alignment horizontal="center"/>
    </xf>
    <xf numFmtId="43" fontId="2" fillId="0" borderId="0" xfId="15" applyFont="1" applyAlignment="1">
      <alignment/>
    </xf>
    <xf numFmtId="43" fontId="2" fillId="0" borderId="0" xfId="15" applyFont="1" applyAlignment="1">
      <alignment horizontal="center"/>
    </xf>
    <xf numFmtId="15" fontId="2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49" fontId="5" fillId="0" borderId="8" xfId="0" applyNumberFormat="1" applyFont="1" applyBorder="1" applyAlignment="1">
      <alignment/>
    </xf>
    <xf numFmtId="43" fontId="2" fillId="0" borderId="9" xfId="15" applyFont="1" applyBorder="1" applyAlignment="1">
      <alignment/>
    </xf>
    <xf numFmtId="187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43" fontId="3" fillId="0" borderId="0" xfId="15" applyFont="1" applyAlignment="1">
      <alignment/>
    </xf>
    <xf numFmtId="43" fontId="3" fillId="0" borderId="13" xfId="0" applyNumberFormat="1" applyFont="1" applyBorder="1" applyAlignment="1">
      <alignment/>
    </xf>
    <xf numFmtId="43" fontId="6" fillId="0" borderId="0" xfId="15" applyAlignment="1">
      <alignment/>
    </xf>
    <xf numFmtId="43" fontId="2" fillId="0" borderId="0" xfId="15" applyFont="1" applyAlignment="1">
      <alignment horizontal="right"/>
    </xf>
    <xf numFmtId="49" fontId="2" fillId="0" borderId="0" xfId="15" applyNumberFormat="1" applyFont="1" applyAlignment="1" quotePrefix="1">
      <alignment horizontal="center"/>
    </xf>
    <xf numFmtId="49" fontId="4" fillId="0" borderId="8" xfId="0" applyNumberFormat="1" applyFont="1" applyBorder="1" applyAlignment="1">
      <alignment/>
    </xf>
    <xf numFmtId="49" fontId="2" fillId="0" borderId="0" xfId="15" applyNumberFormat="1" applyFont="1" applyAlignment="1">
      <alignment horizontal="center"/>
    </xf>
    <xf numFmtId="49" fontId="1" fillId="0" borderId="8" xfId="0" applyNumberFormat="1" applyFont="1" applyBorder="1" applyAlignment="1">
      <alignment/>
    </xf>
    <xf numFmtId="0" fontId="2" fillId="0" borderId="8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3" fontId="2" fillId="0" borderId="18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4" fillId="0" borderId="2" xfId="0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41" fontId="2" fillId="0" borderId="2" xfId="0" applyNumberFormat="1" applyFont="1" applyBorder="1" applyAlignment="1">
      <alignment/>
    </xf>
    <xf numFmtId="43" fontId="2" fillId="0" borderId="19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43" fontId="2" fillId="0" borderId="0" xfId="0" applyNumberFormat="1" applyFont="1" applyBorder="1" applyAlignment="1">
      <alignment/>
    </xf>
    <xf numFmtId="43" fontId="2" fillId="0" borderId="14" xfId="0" applyNumberFormat="1" applyFont="1" applyBorder="1" applyAlignment="1">
      <alignment horizontal="center" vertical="center"/>
    </xf>
    <xf numFmtId="43" fontId="2" fillId="0" borderId="15" xfId="0" applyNumberFormat="1" applyFont="1" applyBorder="1" applyAlignment="1">
      <alignment horizontal="center" vertical="center" wrapText="1"/>
    </xf>
    <xf numFmtId="43" fontId="2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43" fontId="2" fillId="0" borderId="3" xfId="0" applyNumberFormat="1" applyFont="1" applyBorder="1" applyAlignment="1">
      <alignment/>
    </xf>
    <xf numFmtId="0" fontId="2" fillId="0" borderId="8" xfId="0" applyFont="1" applyBorder="1" applyAlignment="1">
      <alignment horizontal="center" shrinkToFit="1"/>
    </xf>
    <xf numFmtId="40" fontId="2" fillId="0" borderId="2" xfId="0" applyNumberFormat="1" applyFont="1" applyBorder="1" applyAlignment="1">
      <alignment/>
    </xf>
    <xf numFmtId="0" fontId="2" fillId="0" borderId="8" xfId="0" applyFont="1" applyBorder="1" applyAlignment="1">
      <alignment shrinkToFit="1"/>
    </xf>
    <xf numFmtId="0" fontId="2" fillId="0" borderId="15" xfId="0" applyFont="1" applyBorder="1" applyAlignment="1">
      <alignment/>
    </xf>
    <xf numFmtId="43" fontId="2" fillId="0" borderId="15" xfId="0" applyNumberFormat="1" applyFont="1" applyBorder="1" applyAlignment="1">
      <alignment/>
    </xf>
    <xf numFmtId="43" fontId="1" fillId="0" borderId="4" xfId="0" applyNumberFormat="1" applyFont="1" applyBorder="1" applyAlignment="1">
      <alignment/>
    </xf>
    <xf numFmtId="43" fontId="2" fillId="0" borderId="15" xfId="15" applyNumberFormat="1" applyFont="1" applyBorder="1" applyAlignment="1">
      <alignment/>
    </xf>
    <xf numFmtId="43" fontId="2" fillId="0" borderId="2" xfId="15" applyNumberFormat="1" applyFont="1" applyBorder="1" applyAlignment="1">
      <alignment/>
    </xf>
    <xf numFmtId="43" fontId="1" fillId="0" borderId="19" xfId="15" applyNumberFormat="1" applyFont="1" applyBorder="1" applyAlignment="1">
      <alignment/>
    </xf>
    <xf numFmtId="43" fontId="1" fillId="0" borderId="0" xfId="15" applyNumberFormat="1" applyFont="1" applyBorder="1" applyAlignment="1">
      <alignment/>
    </xf>
    <xf numFmtId="0" fontId="4" fillId="0" borderId="15" xfId="0" applyFont="1" applyBorder="1" applyAlignment="1">
      <alignment/>
    </xf>
    <xf numFmtId="43" fontId="1" fillId="0" borderId="4" xfId="15" applyNumberFormat="1" applyFont="1" applyBorder="1" applyAlignment="1">
      <alignment/>
    </xf>
    <xf numFmtId="0" fontId="2" fillId="0" borderId="2" xfId="0" applyFont="1" applyFill="1" applyBorder="1" applyAlignment="1">
      <alignment/>
    </xf>
    <xf numFmtId="43" fontId="2" fillId="0" borderId="9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3" fontId="2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43" fontId="1" fillId="0" borderId="4" xfId="0" applyNumberFormat="1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43" fontId="2" fillId="0" borderId="15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88" fontId="2" fillId="0" borderId="0" xfId="15" applyNumberFormat="1" applyFont="1" applyBorder="1" applyAlignment="1">
      <alignment/>
    </xf>
    <xf numFmtId="49" fontId="2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2" xfId="0" applyFont="1" applyBorder="1" applyAlignment="1" quotePrefix="1">
      <alignment horizontal="center"/>
    </xf>
    <xf numFmtId="43" fontId="9" fillId="0" borderId="2" xfId="0" applyNumberFormat="1" applyFont="1" applyBorder="1" applyAlignment="1">
      <alignment/>
    </xf>
    <xf numFmtId="0" fontId="9" fillId="0" borderId="0" xfId="0" applyFont="1" applyAlignment="1">
      <alignment/>
    </xf>
    <xf numFmtId="43" fontId="9" fillId="0" borderId="0" xfId="0" applyNumberFormat="1" applyFont="1" applyAlignment="1">
      <alignment/>
    </xf>
    <xf numFmtId="0" fontId="9" fillId="0" borderId="2" xfId="0" applyFont="1" applyBorder="1" applyAlignment="1">
      <alignment horizontal="center"/>
    </xf>
    <xf numFmtId="43" fontId="9" fillId="0" borderId="8" xfId="0" applyNumberFormat="1" applyFont="1" applyBorder="1" applyAlignment="1">
      <alignment/>
    </xf>
    <xf numFmtId="43" fontId="11" fillId="0" borderId="0" xfId="0" applyNumberFormat="1" applyFont="1" applyAlignment="1">
      <alignment/>
    </xf>
    <xf numFmtId="0" fontId="9" fillId="0" borderId="2" xfId="0" applyFont="1" applyBorder="1" applyAlignment="1">
      <alignment shrinkToFit="1"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43" fontId="9" fillId="0" borderId="4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0" fontId="12" fillId="0" borderId="8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9" xfId="0" applyFont="1" applyBorder="1" applyAlignment="1">
      <alignment/>
    </xf>
    <xf numFmtId="0" fontId="13" fillId="0" borderId="0" xfId="0" applyFont="1" applyBorder="1" applyAlignment="1">
      <alignment/>
    </xf>
    <xf numFmtId="43" fontId="13" fillId="0" borderId="0" xfId="15" applyFont="1" applyAlignment="1">
      <alignment/>
    </xf>
    <xf numFmtId="0" fontId="14" fillId="0" borderId="0" xfId="0" applyFont="1" applyAlignment="1">
      <alignment/>
    </xf>
    <xf numFmtId="43" fontId="14" fillId="0" borderId="0" xfId="15" applyFont="1" applyAlignment="1">
      <alignment/>
    </xf>
    <xf numFmtId="15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3" fontId="13" fillId="0" borderId="0" xfId="15" applyFont="1" applyAlignment="1">
      <alignment horizontal="center"/>
    </xf>
    <xf numFmtId="49" fontId="15" fillId="0" borderId="5" xfId="0" applyNumberFormat="1" applyFont="1" applyBorder="1" applyAlignment="1">
      <alignment/>
    </xf>
    <xf numFmtId="0" fontId="16" fillId="0" borderId="6" xfId="0" applyFont="1" applyBorder="1" applyAlignment="1">
      <alignment/>
    </xf>
    <xf numFmtId="49" fontId="16" fillId="0" borderId="6" xfId="15" applyNumberFormat="1" applyFont="1" applyBorder="1" applyAlignment="1">
      <alignment horizontal="center"/>
    </xf>
    <xf numFmtId="43" fontId="16" fillId="0" borderId="7" xfId="15" applyFont="1" applyBorder="1" applyAlignment="1">
      <alignment/>
    </xf>
    <xf numFmtId="43" fontId="16" fillId="0" borderId="6" xfId="0" applyNumberFormat="1" applyFont="1" applyBorder="1" applyAlignment="1">
      <alignment/>
    </xf>
    <xf numFmtId="0" fontId="16" fillId="0" borderId="7" xfId="0" applyFont="1" applyBorder="1" applyAlignment="1">
      <alignment/>
    </xf>
    <xf numFmtId="0" fontId="17" fillId="0" borderId="0" xfId="0" applyFont="1" applyAlignment="1">
      <alignment/>
    </xf>
    <xf numFmtId="43" fontId="17" fillId="0" borderId="0" xfId="0" applyNumberFormat="1" applyFont="1" applyAlignment="1">
      <alignment/>
    </xf>
    <xf numFmtId="49" fontId="18" fillId="0" borderId="8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43" fontId="16" fillId="0" borderId="9" xfId="15" applyFont="1" applyBorder="1" applyAlignment="1">
      <alignment/>
    </xf>
    <xf numFmtId="187" fontId="16" fillId="0" borderId="0" xfId="0" applyNumberFormat="1" applyFont="1" applyAlignment="1">
      <alignment/>
    </xf>
    <xf numFmtId="0" fontId="16" fillId="0" borderId="9" xfId="0" applyFont="1" applyBorder="1" applyAlignment="1">
      <alignment/>
    </xf>
    <xf numFmtId="0" fontId="19" fillId="0" borderId="8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8" xfId="0" applyFont="1" applyBorder="1" applyAlignment="1">
      <alignment/>
    </xf>
    <xf numFmtId="4" fontId="16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43" fontId="20" fillId="0" borderId="0" xfId="15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4" fontId="16" fillId="0" borderId="12" xfId="0" applyNumberFormat="1" applyFont="1" applyBorder="1" applyAlignment="1">
      <alignment/>
    </xf>
    <xf numFmtId="0" fontId="20" fillId="0" borderId="0" xfId="0" applyFont="1" applyAlignment="1">
      <alignment/>
    </xf>
    <xf numFmtId="43" fontId="20" fillId="0" borderId="0" xfId="15" applyFont="1" applyAlignment="1">
      <alignment/>
    </xf>
    <xf numFmtId="43" fontId="20" fillId="0" borderId="0" xfId="0" applyNumberFormat="1" applyFont="1" applyAlignment="1">
      <alignment/>
    </xf>
    <xf numFmtId="0" fontId="16" fillId="0" borderId="5" xfId="0" applyFont="1" applyBorder="1" applyAlignment="1">
      <alignment/>
    </xf>
    <xf numFmtId="0" fontId="16" fillId="0" borderId="10" xfId="0" applyFont="1" applyFill="1" applyBorder="1" applyAlignment="1">
      <alignment/>
    </xf>
    <xf numFmtId="49" fontId="19" fillId="0" borderId="0" xfId="0" applyNumberFormat="1" applyFont="1" applyAlignment="1">
      <alignment/>
    </xf>
    <xf numFmtId="4" fontId="16" fillId="0" borderId="0" xfId="0" applyNumberFormat="1" applyFont="1" applyAlignment="1">
      <alignment/>
    </xf>
    <xf numFmtId="0" fontId="15" fillId="0" borderId="8" xfId="0" applyFont="1" applyBorder="1" applyAlignment="1">
      <alignment/>
    </xf>
    <xf numFmtId="43" fontId="16" fillId="0" borderId="0" xfId="15" applyFont="1" applyAlignment="1">
      <alignment/>
    </xf>
    <xf numFmtId="43" fontId="16" fillId="0" borderId="0" xfId="15" applyFont="1" applyAlignment="1">
      <alignment/>
    </xf>
    <xf numFmtId="43" fontId="16" fillId="0" borderId="0" xfId="15" applyFont="1" applyAlignment="1">
      <alignment horizontal="center"/>
    </xf>
    <xf numFmtId="43" fontId="9" fillId="0" borderId="9" xfId="0" applyNumberFormat="1" applyFont="1" applyBorder="1" applyAlignment="1">
      <alignment/>
    </xf>
    <xf numFmtId="49" fontId="2" fillId="0" borderId="3" xfId="0" applyNumberFormat="1" applyFont="1" applyBorder="1" applyAlignment="1">
      <alignment horizontal="center"/>
    </xf>
    <xf numFmtId="15" fontId="13" fillId="0" borderId="0" xfId="0" applyNumberFormat="1" applyFont="1" applyAlignment="1" quotePrefix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21" xfId="0" applyFont="1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10;%2053\&#3648;&#3617;.&#3618;.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"/>
      <sheetName val="งบกระทบยอด 0-6"/>
      <sheetName val="งบกระทบยอด 9-0"/>
      <sheetName val="งบรับจ่ายเงินสด"/>
      <sheetName val="หมายเหตุ 1,2,3"/>
      <sheetName val="งบกระทบยอดธกส.-3)"/>
    </sheetNames>
    <sheetDataSet>
      <sheetData sheetId="3">
        <row r="10">
          <cell r="B10">
            <v>192994.88999999998</v>
          </cell>
        </row>
        <row r="11">
          <cell r="B11">
            <v>85628.85</v>
          </cell>
        </row>
        <row r="12">
          <cell r="B12">
            <v>42263.170000000006</v>
          </cell>
        </row>
        <row r="13">
          <cell r="B13">
            <v>35724.5</v>
          </cell>
        </row>
        <row r="14">
          <cell r="B14">
            <v>157910</v>
          </cell>
        </row>
        <row r="15">
          <cell r="B15">
            <v>0</v>
          </cell>
        </row>
        <row r="16">
          <cell r="B16">
            <v>9625149.56</v>
          </cell>
        </row>
        <row r="17">
          <cell r="B17">
            <v>9243574</v>
          </cell>
        </row>
        <row r="19">
          <cell r="B19">
            <v>418944.22</v>
          </cell>
        </row>
        <row r="20">
          <cell r="B20">
            <v>40390</v>
          </cell>
        </row>
        <row r="21">
          <cell r="B21">
            <v>9359</v>
          </cell>
        </row>
        <row r="22">
          <cell r="B22">
            <v>1492.73</v>
          </cell>
        </row>
        <row r="23">
          <cell r="B23">
            <v>20000</v>
          </cell>
        </row>
        <row r="24">
          <cell r="B24">
            <v>5448000</v>
          </cell>
        </row>
        <row r="25">
          <cell r="B25">
            <v>457500</v>
          </cell>
        </row>
        <row r="40">
          <cell r="B40">
            <v>1030230</v>
          </cell>
        </row>
        <row r="41">
          <cell r="B41">
            <v>2427495.8</v>
          </cell>
        </row>
        <row r="42">
          <cell r="B42">
            <v>1689988.6600000001</v>
          </cell>
        </row>
        <row r="43">
          <cell r="B43">
            <v>318273.5</v>
          </cell>
        </row>
        <row r="44">
          <cell r="B44">
            <v>833661.06</v>
          </cell>
        </row>
        <row r="45">
          <cell r="B45">
            <v>1130202.8</v>
          </cell>
        </row>
        <row r="46">
          <cell r="B46">
            <v>201409.09</v>
          </cell>
        </row>
        <row r="47">
          <cell r="B47">
            <v>767490</v>
          </cell>
        </row>
        <row r="48">
          <cell r="B48">
            <v>9000</v>
          </cell>
        </row>
        <row r="49">
          <cell r="B49">
            <v>3121000</v>
          </cell>
        </row>
        <row r="50">
          <cell r="B50">
            <v>337800</v>
          </cell>
        </row>
        <row r="52">
          <cell r="B52">
            <v>3814735.52</v>
          </cell>
        </row>
        <row r="53">
          <cell r="B53">
            <v>584594.82</v>
          </cell>
        </row>
        <row r="54">
          <cell r="B54">
            <v>65000</v>
          </cell>
        </row>
        <row r="55">
          <cell r="B55">
            <v>211237.40999999997</v>
          </cell>
        </row>
        <row r="56">
          <cell r="B56">
            <v>2144474</v>
          </cell>
        </row>
        <row r="57">
          <cell r="B57">
            <v>975047</v>
          </cell>
        </row>
        <row r="58">
          <cell r="B58">
            <v>108950</v>
          </cell>
        </row>
        <row r="59">
          <cell r="B59">
            <v>2960000</v>
          </cell>
        </row>
        <row r="60">
          <cell r="B60">
            <v>88000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23">
      <selection activeCell="D28" sqref="D28"/>
    </sheetView>
  </sheetViews>
  <sheetFormatPr defaultColWidth="9.140625" defaultRowHeight="12.75"/>
  <cols>
    <col min="1" max="1" width="47.7109375" style="1" customWidth="1"/>
    <col min="2" max="2" width="9.140625" style="1" customWidth="1"/>
    <col min="3" max="3" width="19.140625" style="1" customWidth="1"/>
    <col min="4" max="4" width="19.7109375" style="1" customWidth="1"/>
    <col min="5" max="5" width="11.28125" style="1" bestFit="1" customWidth="1"/>
    <col min="6" max="6" width="10.7109375" style="1" customWidth="1"/>
    <col min="7" max="7" width="13.57421875" style="1" bestFit="1" customWidth="1"/>
    <col min="8" max="16384" width="9.140625" style="1" customWidth="1"/>
  </cols>
  <sheetData>
    <row r="1" spans="1:4" ht="23.25">
      <c r="A1" s="161" t="s">
        <v>0</v>
      </c>
      <c r="B1" s="161"/>
      <c r="C1" s="161"/>
      <c r="D1" s="161"/>
    </row>
    <row r="2" spans="1:4" ht="23.25">
      <c r="A2" s="161" t="s">
        <v>1</v>
      </c>
      <c r="B2" s="161"/>
      <c r="C2" s="161"/>
      <c r="D2" s="161"/>
    </row>
    <row r="3" spans="1:4" ht="24" thickBot="1">
      <c r="A3" s="162" t="s">
        <v>217</v>
      </c>
      <c r="B3" s="162"/>
      <c r="C3" s="162"/>
      <c r="D3" s="162"/>
    </row>
    <row r="4" spans="1:7" ht="24.75" thickBot="1" thickTop="1">
      <c r="A4" s="2" t="s">
        <v>2</v>
      </c>
      <c r="B4" s="3" t="s">
        <v>3</v>
      </c>
      <c r="C4" s="4" t="s">
        <v>4</v>
      </c>
      <c r="D4" s="4" t="s">
        <v>5</v>
      </c>
      <c r="G4" s="98"/>
    </row>
    <row r="5" spans="1:7" s="99" customFormat="1" ht="22.5" thickTop="1">
      <c r="A5" s="96" t="s">
        <v>6</v>
      </c>
      <c r="B5" s="97" t="s">
        <v>7</v>
      </c>
      <c r="C5" s="98">
        <v>18281394.93</v>
      </c>
      <c r="D5" s="98"/>
      <c r="G5" s="98"/>
    </row>
    <row r="6" spans="1:7" s="99" customFormat="1" ht="21.75">
      <c r="A6" s="96" t="s">
        <v>8</v>
      </c>
      <c r="B6" s="97" t="s">
        <v>7</v>
      </c>
      <c r="C6" s="98">
        <v>804742.38</v>
      </c>
      <c r="D6" s="98"/>
      <c r="F6" s="100"/>
      <c r="G6" s="98"/>
    </row>
    <row r="7" spans="1:7" s="99" customFormat="1" ht="21.75">
      <c r="A7" s="96" t="s">
        <v>181</v>
      </c>
      <c r="B7" s="97" t="s">
        <v>7</v>
      </c>
      <c r="C7" s="98">
        <v>3015018.75</v>
      </c>
      <c r="D7" s="98"/>
      <c r="F7" s="100"/>
      <c r="G7" s="98"/>
    </row>
    <row r="8" spans="1:7" s="99" customFormat="1" ht="21.75">
      <c r="A8" s="96" t="s">
        <v>194</v>
      </c>
      <c r="B8" s="97">
        <v>22</v>
      </c>
      <c r="C8" s="98">
        <v>695319.1</v>
      </c>
      <c r="D8" s="98"/>
      <c r="F8" s="100"/>
      <c r="G8" s="100"/>
    </row>
    <row r="9" spans="1:4" s="99" customFormat="1" ht="21.75">
      <c r="A9" s="96" t="s">
        <v>9</v>
      </c>
      <c r="B9" s="97" t="s">
        <v>10</v>
      </c>
      <c r="C9" s="98">
        <v>19480</v>
      </c>
      <c r="D9" s="98"/>
    </row>
    <row r="10" spans="1:4" s="99" customFormat="1" ht="21.75">
      <c r="A10" s="96" t="s">
        <v>11</v>
      </c>
      <c r="B10" s="101"/>
      <c r="C10" s="98">
        <v>57066.63</v>
      </c>
      <c r="D10" s="98"/>
    </row>
    <row r="11" spans="1:4" s="99" customFormat="1" ht="21.75">
      <c r="A11" s="96" t="s">
        <v>12</v>
      </c>
      <c r="B11" s="101"/>
      <c r="C11" s="98">
        <v>326000</v>
      </c>
      <c r="D11" s="98"/>
    </row>
    <row r="12" spans="1:4" s="99" customFormat="1" ht="21.75">
      <c r="A12" s="96" t="s">
        <v>13</v>
      </c>
      <c r="B12" s="97">
        <v>510000</v>
      </c>
      <c r="C12" s="98">
        <v>1594118</v>
      </c>
      <c r="D12" s="98"/>
    </row>
    <row r="13" spans="1:4" s="99" customFormat="1" ht="21.75">
      <c r="A13" s="96" t="s">
        <v>14</v>
      </c>
      <c r="B13" s="97">
        <v>521000</v>
      </c>
      <c r="C13" s="98">
        <v>1392160</v>
      </c>
      <c r="D13" s="98"/>
    </row>
    <row r="14" spans="1:4" s="99" customFormat="1" ht="21.75">
      <c r="A14" s="96" t="s">
        <v>15</v>
      </c>
      <c r="B14" s="97">
        <v>521000</v>
      </c>
      <c r="C14" s="98">
        <v>1386045.8</v>
      </c>
      <c r="D14" s="98"/>
    </row>
    <row r="15" spans="1:4" s="99" customFormat="1" ht="21.75">
      <c r="A15" s="96" t="s">
        <v>16</v>
      </c>
      <c r="B15" s="97">
        <v>522000</v>
      </c>
      <c r="C15" s="98">
        <v>1931597.66</v>
      </c>
      <c r="D15" s="98"/>
    </row>
    <row r="16" spans="1:4" s="99" customFormat="1" ht="21.75">
      <c r="A16" s="96" t="s">
        <v>17</v>
      </c>
      <c r="B16" s="97">
        <v>531000</v>
      </c>
      <c r="C16" s="98">
        <v>353148.5</v>
      </c>
      <c r="D16" s="98"/>
    </row>
    <row r="17" spans="1:4" s="99" customFormat="1" ht="21.75">
      <c r="A17" s="96" t="s">
        <v>18</v>
      </c>
      <c r="B17" s="97">
        <v>532000</v>
      </c>
      <c r="C17" s="98">
        <v>1451090.31</v>
      </c>
      <c r="D17" s="98"/>
    </row>
    <row r="18" spans="1:4" s="99" customFormat="1" ht="21.75">
      <c r="A18" s="96" t="s">
        <v>19</v>
      </c>
      <c r="B18" s="97">
        <v>533000</v>
      </c>
      <c r="C18" s="98">
        <v>1160077.8</v>
      </c>
      <c r="D18" s="98"/>
    </row>
    <row r="19" spans="1:4" s="99" customFormat="1" ht="21.75">
      <c r="A19" s="96" t="s">
        <v>20</v>
      </c>
      <c r="B19" s="97">
        <v>534000</v>
      </c>
      <c r="C19" s="98">
        <v>227478.29</v>
      </c>
      <c r="D19" s="98"/>
    </row>
    <row r="20" spans="1:6" s="99" customFormat="1" ht="24" thickBot="1">
      <c r="A20" s="96" t="s">
        <v>21</v>
      </c>
      <c r="B20" s="97">
        <v>560000</v>
      </c>
      <c r="C20" s="98">
        <v>767490</v>
      </c>
      <c r="D20" s="98"/>
      <c r="F20" s="76"/>
    </row>
    <row r="21" spans="1:4" s="99" customFormat="1" ht="21.75" hidden="1">
      <c r="A21" s="96" t="s">
        <v>22</v>
      </c>
      <c r="B21" s="97" t="s">
        <v>23</v>
      </c>
      <c r="C21" s="98"/>
      <c r="D21" s="98"/>
    </row>
    <row r="22" spans="1:4" s="99" customFormat="1" ht="21.75" hidden="1">
      <c r="A22" s="96" t="s">
        <v>24</v>
      </c>
      <c r="B22" s="97" t="s">
        <v>25</v>
      </c>
      <c r="C22" s="98"/>
      <c r="D22" s="98"/>
    </row>
    <row r="23" spans="1:4" s="99" customFormat="1" ht="22.5" thickTop="1">
      <c r="A23" s="96" t="s">
        <v>26</v>
      </c>
      <c r="B23" s="97">
        <v>551000</v>
      </c>
      <c r="C23" s="98">
        <v>339000</v>
      </c>
      <c r="D23" s="98"/>
    </row>
    <row r="24" spans="1:4" s="99" customFormat="1" ht="21.75">
      <c r="A24" s="96" t="s">
        <v>22</v>
      </c>
      <c r="B24" s="97">
        <v>541000</v>
      </c>
      <c r="C24" s="102">
        <v>9000</v>
      </c>
      <c r="D24" s="98"/>
    </row>
    <row r="25" spans="1:4" s="99" customFormat="1" ht="21.75">
      <c r="A25" s="96" t="s">
        <v>24</v>
      </c>
      <c r="B25" s="97">
        <v>542000</v>
      </c>
      <c r="C25" s="102">
        <v>3121000</v>
      </c>
      <c r="D25" s="98"/>
    </row>
    <row r="26" spans="1:4" s="99" customFormat="1" ht="21.75">
      <c r="A26" s="96" t="s">
        <v>234</v>
      </c>
      <c r="B26" s="97"/>
      <c r="C26" s="102">
        <v>1353000</v>
      </c>
      <c r="D26" s="155"/>
    </row>
    <row r="27" spans="1:4" s="99" customFormat="1" ht="21.75">
      <c r="A27" s="96" t="s">
        <v>27</v>
      </c>
      <c r="B27" s="101">
        <v>821</v>
      </c>
      <c r="C27" s="102"/>
      <c r="D27" s="102">
        <v>22797713.82</v>
      </c>
    </row>
    <row r="28" spans="1:6" s="99" customFormat="1" ht="23.25">
      <c r="A28" s="96" t="s">
        <v>28</v>
      </c>
      <c r="B28" s="97" t="s">
        <v>29</v>
      </c>
      <c r="C28" s="98"/>
      <c r="D28" s="84">
        <v>1653422.99</v>
      </c>
      <c r="F28" s="100"/>
    </row>
    <row r="29" spans="1:6" s="99" customFormat="1" ht="21.75">
      <c r="A29" s="96" t="s">
        <v>30</v>
      </c>
      <c r="B29" s="97" t="s">
        <v>31</v>
      </c>
      <c r="C29" s="98"/>
      <c r="D29" s="98">
        <f>8502216.39+328700.78</f>
        <v>8830917.17</v>
      </c>
      <c r="F29" s="100"/>
    </row>
    <row r="30" spans="1:6" s="99" customFormat="1" ht="21.75">
      <c r="A30" s="96" t="s">
        <v>32</v>
      </c>
      <c r="B30" s="97" t="s">
        <v>33</v>
      </c>
      <c r="C30" s="98"/>
      <c r="D30" s="98">
        <v>3717400.79</v>
      </c>
      <c r="F30" s="103"/>
    </row>
    <row r="31" spans="1:6" s="99" customFormat="1" ht="21.75">
      <c r="A31" s="104" t="s">
        <v>34</v>
      </c>
      <c r="B31" s="101">
        <v>600</v>
      </c>
      <c r="C31" s="98"/>
      <c r="D31" s="98">
        <v>5000</v>
      </c>
      <c r="F31" s="103"/>
    </row>
    <row r="32" spans="1:6" s="99" customFormat="1" ht="21.75">
      <c r="A32" s="104" t="s">
        <v>35</v>
      </c>
      <c r="B32" s="101">
        <v>601</v>
      </c>
      <c r="C32" s="98"/>
      <c r="D32" s="98">
        <f>779500-20000-669000-39500-42000</f>
        <v>9000</v>
      </c>
      <c r="F32" s="103"/>
    </row>
    <row r="33" spans="1:6" s="99" customFormat="1" ht="21.75">
      <c r="A33" s="104" t="s">
        <v>36</v>
      </c>
      <c r="B33" s="101">
        <v>602</v>
      </c>
      <c r="C33" s="98"/>
      <c r="D33" s="98">
        <v>75930</v>
      </c>
      <c r="F33" s="103"/>
    </row>
    <row r="34" spans="1:6" s="99" customFormat="1" ht="21.75">
      <c r="A34" s="104" t="s">
        <v>37</v>
      </c>
      <c r="B34" s="101"/>
      <c r="C34" s="98"/>
      <c r="D34" s="98">
        <f>1039148-975047</f>
        <v>64101</v>
      </c>
      <c r="F34" s="103"/>
    </row>
    <row r="35" spans="1:6" s="99" customFormat="1" ht="21.75">
      <c r="A35" s="96" t="s">
        <v>38</v>
      </c>
      <c r="B35" s="101"/>
      <c r="C35" s="98"/>
      <c r="D35" s="98">
        <v>1130742.38</v>
      </c>
      <c r="F35" s="100"/>
    </row>
    <row r="36" spans="1:6" s="99" customFormat="1" ht="22.5" thickBot="1">
      <c r="A36" s="105"/>
      <c r="B36" s="106"/>
      <c r="C36" s="107">
        <f>SUM(C5:C35)</f>
        <v>38284228.15</v>
      </c>
      <c r="D36" s="107">
        <f>SUM(D5:D35)</f>
        <v>38284228.15</v>
      </c>
      <c r="E36" s="100"/>
      <c r="F36" s="100"/>
    </row>
    <row r="37" ht="24" thickTop="1">
      <c r="A37" s="1" t="s">
        <v>39</v>
      </c>
    </row>
    <row r="39" ht="23.25">
      <c r="A39" s="1" t="s">
        <v>185</v>
      </c>
    </row>
    <row r="40" ht="23.25">
      <c r="A40" s="1" t="s">
        <v>186</v>
      </c>
    </row>
  </sheetData>
  <mergeCells count="3">
    <mergeCell ref="A1:D1"/>
    <mergeCell ref="A2:D2"/>
    <mergeCell ref="A3:D3"/>
  </mergeCells>
  <printOptions/>
  <pageMargins left="0.5511811023622047" right="0.1968503937007874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workbookViewId="0" topLeftCell="A15">
      <selection activeCell="J37" sqref="J37"/>
    </sheetView>
  </sheetViews>
  <sheetFormatPr defaultColWidth="9.140625" defaultRowHeight="12.75"/>
  <cols>
    <col min="1" max="1" width="10.140625" style="13" customWidth="1"/>
    <col min="2" max="2" width="17.8515625" style="13" customWidth="1"/>
    <col min="3" max="3" width="15.421875" style="13" customWidth="1"/>
    <col min="4" max="4" width="14.7109375" style="13" customWidth="1"/>
    <col min="5" max="5" width="9.421875" style="13" customWidth="1"/>
    <col min="6" max="6" width="12.00390625" style="13" customWidth="1"/>
    <col min="7" max="7" width="13.7109375" style="13" customWidth="1"/>
    <col min="8" max="8" width="7.8515625" style="13" customWidth="1"/>
    <col min="9" max="9" width="9.140625" style="13" customWidth="1"/>
    <col min="10" max="11" width="15.7109375" style="13" bestFit="1" customWidth="1"/>
    <col min="12" max="12" width="10.421875" style="13" bestFit="1" customWidth="1"/>
    <col min="13" max="16384" width="9.140625" style="13" customWidth="1"/>
  </cols>
  <sheetData>
    <row r="1" spans="1:8" ht="24">
      <c r="A1" s="14" t="s">
        <v>40</v>
      </c>
      <c r="B1" s="15"/>
      <c r="C1" s="15"/>
      <c r="D1" s="16"/>
      <c r="E1" s="15"/>
      <c r="F1" s="163" t="s">
        <v>41</v>
      </c>
      <c r="G1" s="163"/>
      <c r="H1" s="164"/>
    </row>
    <row r="2" spans="1:8" ht="24">
      <c r="A2" s="14"/>
      <c r="B2" s="17" t="s">
        <v>42</v>
      </c>
      <c r="C2" s="15"/>
      <c r="D2" s="16"/>
      <c r="E2" s="15"/>
      <c r="F2" s="15" t="s">
        <v>43</v>
      </c>
      <c r="G2" s="15"/>
      <c r="H2" s="16"/>
    </row>
    <row r="3" spans="1:8" ht="7.5" customHeight="1">
      <c r="A3" s="18"/>
      <c r="B3" s="19"/>
      <c r="C3" s="19"/>
      <c r="D3" s="20"/>
      <c r="E3" s="19"/>
      <c r="F3" s="19"/>
      <c r="G3" s="19"/>
      <c r="H3" s="20"/>
    </row>
    <row r="4" spans="1:8" s="144" customFormat="1" ht="19.5">
      <c r="A4" s="134" t="s">
        <v>44</v>
      </c>
      <c r="B4" s="130"/>
      <c r="C4" s="130"/>
      <c r="D4" s="149" t="s">
        <v>227</v>
      </c>
      <c r="E4" s="149"/>
      <c r="F4" s="136"/>
      <c r="G4" s="150">
        <v>18379113.78</v>
      </c>
      <c r="H4" s="133"/>
    </row>
    <row r="5" spans="1:11" s="144" customFormat="1" ht="19.5">
      <c r="A5" s="151" t="s">
        <v>215</v>
      </c>
      <c r="B5" s="128"/>
      <c r="C5" s="128"/>
      <c r="D5" s="128"/>
      <c r="E5" s="128"/>
      <c r="F5" s="136"/>
      <c r="G5" s="152"/>
      <c r="H5" s="133"/>
      <c r="J5" s="145"/>
      <c r="K5" s="146"/>
    </row>
    <row r="6" spans="1:10" s="144" customFormat="1" ht="19.5">
      <c r="A6" s="151"/>
      <c r="B6" s="129" t="s">
        <v>46</v>
      </c>
      <c r="C6" s="129" t="s">
        <v>47</v>
      </c>
      <c r="D6" s="129" t="s">
        <v>48</v>
      </c>
      <c r="E6" s="128"/>
      <c r="F6" s="136"/>
      <c r="G6" s="153"/>
      <c r="H6" s="133"/>
      <c r="J6" s="145"/>
    </row>
    <row r="7" spans="1:10" s="144" customFormat="1" ht="8.25" customHeight="1">
      <c r="A7" s="151"/>
      <c r="B7" s="129" t="s">
        <v>49</v>
      </c>
      <c r="C7" s="129" t="s">
        <v>49</v>
      </c>
      <c r="D7" s="154" t="s">
        <v>49</v>
      </c>
      <c r="E7" s="128"/>
      <c r="F7" s="136"/>
      <c r="G7" s="153"/>
      <c r="H7" s="133"/>
      <c r="J7" s="145"/>
    </row>
    <row r="8" spans="1:10" s="144" customFormat="1" ht="19.5">
      <c r="A8" s="151" t="s">
        <v>216</v>
      </c>
      <c r="B8" s="128"/>
      <c r="C8" s="128"/>
      <c r="D8" s="128"/>
      <c r="E8" s="128"/>
      <c r="F8" s="136"/>
      <c r="G8" s="153"/>
      <c r="H8" s="133"/>
      <c r="J8" s="145"/>
    </row>
    <row r="9" spans="1:10" s="114" customFormat="1" ht="18.75">
      <c r="A9" s="109"/>
      <c r="B9" s="110" t="s">
        <v>50</v>
      </c>
      <c r="C9" s="110" t="s">
        <v>51</v>
      </c>
      <c r="D9" s="110" t="s">
        <v>48</v>
      </c>
      <c r="E9" s="111"/>
      <c r="F9" s="112"/>
      <c r="G9" s="113"/>
      <c r="H9" s="111"/>
      <c r="J9" s="115"/>
    </row>
    <row r="10" spans="1:10" s="114" customFormat="1" ht="18.75">
      <c r="A10" s="109"/>
      <c r="B10" s="116" t="s">
        <v>196</v>
      </c>
      <c r="C10" s="117" t="s">
        <v>197</v>
      </c>
      <c r="D10" s="118">
        <v>220</v>
      </c>
      <c r="E10" s="111"/>
      <c r="F10" s="112"/>
      <c r="G10" s="113"/>
      <c r="H10" s="111"/>
      <c r="J10" s="115"/>
    </row>
    <row r="11" spans="1:10" s="114" customFormat="1" ht="18.75">
      <c r="A11" s="109"/>
      <c r="B11" s="116" t="s">
        <v>211</v>
      </c>
      <c r="C11" s="117" t="s">
        <v>212</v>
      </c>
      <c r="D11" s="118">
        <v>1167</v>
      </c>
      <c r="E11" s="111"/>
      <c r="F11" s="112"/>
      <c r="G11" s="113"/>
      <c r="H11" s="111"/>
      <c r="J11" s="115"/>
    </row>
    <row r="12" spans="1:10" s="114" customFormat="1" ht="18.75">
      <c r="A12" s="109"/>
      <c r="B12" s="116" t="s">
        <v>211</v>
      </c>
      <c r="C12" s="117" t="s">
        <v>213</v>
      </c>
      <c r="D12" s="118">
        <v>208</v>
      </c>
      <c r="E12" s="111"/>
      <c r="F12" s="112"/>
      <c r="G12" s="113"/>
      <c r="H12" s="111"/>
      <c r="J12" s="115"/>
    </row>
    <row r="13" spans="1:10" s="114" customFormat="1" ht="18.75">
      <c r="A13" s="109"/>
      <c r="B13" s="157" t="s">
        <v>237</v>
      </c>
      <c r="C13" s="117" t="s">
        <v>240</v>
      </c>
      <c r="D13" s="118">
        <v>1850</v>
      </c>
      <c r="E13" s="111"/>
      <c r="F13" s="112"/>
      <c r="G13" s="113"/>
      <c r="H13" s="111"/>
      <c r="J13" s="115"/>
    </row>
    <row r="14" spans="1:10" s="114" customFormat="1" ht="18.75">
      <c r="A14" s="109"/>
      <c r="B14" s="157" t="s">
        <v>238</v>
      </c>
      <c r="C14" s="117" t="s">
        <v>241</v>
      </c>
      <c r="D14" s="118">
        <v>669</v>
      </c>
      <c r="E14" s="111"/>
      <c r="F14" s="112"/>
      <c r="G14" s="113"/>
      <c r="H14" s="111"/>
      <c r="J14" s="115"/>
    </row>
    <row r="15" spans="1:10" s="114" customFormat="1" ht="18.75">
      <c r="A15" s="109"/>
      <c r="B15" s="157" t="s">
        <v>239</v>
      </c>
      <c r="C15" s="117" t="s">
        <v>242</v>
      </c>
      <c r="D15" s="118">
        <v>18944</v>
      </c>
      <c r="E15" s="111"/>
      <c r="F15" s="112"/>
      <c r="G15" s="113"/>
      <c r="H15" s="111"/>
      <c r="J15" s="115"/>
    </row>
    <row r="16" spans="1:10" s="114" customFormat="1" ht="18.75">
      <c r="A16" s="109"/>
      <c r="B16" s="157" t="s">
        <v>239</v>
      </c>
      <c r="C16" s="117" t="s">
        <v>243</v>
      </c>
      <c r="D16" s="118">
        <v>1200</v>
      </c>
      <c r="E16" s="111"/>
      <c r="F16" s="112"/>
      <c r="G16" s="113"/>
      <c r="H16" s="111"/>
      <c r="J16" s="115"/>
    </row>
    <row r="17" spans="1:10" s="114" customFormat="1" ht="18.75">
      <c r="A17" s="109"/>
      <c r="B17" s="157" t="s">
        <v>239</v>
      </c>
      <c r="C17" s="117" t="s">
        <v>244</v>
      </c>
      <c r="D17" s="118">
        <v>8990</v>
      </c>
      <c r="E17" s="111"/>
      <c r="F17" s="112"/>
      <c r="G17" s="113"/>
      <c r="H17" s="111"/>
      <c r="J17" s="115"/>
    </row>
    <row r="18" spans="1:10" s="114" customFormat="1" ht="18.75">
      <c r="A18" s="109"/>
      <c r="B18" s="157" t="s">
        <v>239</v>
      </c>
      <c r="C18" s="117" t="s">
        <v>245</v>
      </c>
      <c r="D18" s="118">
        <v>2400</v>
      </c>
      <c r="E18" s="111"/>
      <c r="F18" s="112"/>
      <c r="G18" s="113"/>
      <c r="H18" s="111"/>
      <c r="J18" s="115"/>
    </row>
    <row r="19" spans="1:10" s="114" customFormat="1" ht="18.75">
      <c r="A19" s="109"/>
      <c r="B19" s="157" t="s">
        <v>239</v>
      </c>
      <c r="C19" s="117" t="s">
        <v>246</v>
      </c>
      <c r="D19" s="118">
        <v>2179.44</v>
      </c>
      <c r="E19" s="111"/>
      <c r="F19" s="112"/>
      <c r="G19" s="113"/>
      <c r="H19" s="111"/>
      <c r="J19" s="115"/>
    </row>
    <row r="20" spans="1:10" s="114" customFormat="1" ht="18.75">
      <c r="A20" s="109"/>
      <c r="B20" s="157" t="s">
        <v>239</v>
      </c>
      <c r="C20" s="117" t="s">
        <v>247</v>
      </c>
      <c r="D20" s="118">
        <v>2550</v>
      </c>
      <c r="E20" s="111"/>
      <c r="F20" s="112"/>
      <c r="G20" s="113"/>
      <c r="H20" s="111"/>
      <c r="J20" s="115"/>
    </row>
    <row r="21" spans="1:10" s="114" customFormat="1" ht="18.75">
      <c r="A21" s="109"/>
      <c r="B21" s="157" t="s">
        <v>239</v>
      </c>
      <c r="C21" s="117" t="s">
        <v>248</v>
      </c>
      <c r="D21" s="118">
        <v>1350</v>
      </c>
      <c r="E21" s="111"/>
      <c r="F21" s="112"/>
      <c r="G21" s="113"/>
      <c r="H21" s="111"/>
      <c r="J21" s="115"/>
    </row>
    <row r="22" spans="1:10" s="114" customFormat="1" ht="18.75">
      <c r="A22" s="109"/>
      <c r="B22" s="157" t="s">
        <v>239</v>
      </c>
      <c r="C22" s="117" t="s">
        <v>249</v>
      </c>
      <c r="D22" s="118">
        <v>1981.31</v>
      </c>
      <c r="E22" s="111"/>
      <c r="F22" s="112"/>
      <c r="G22" s="113"/>
      <c r="H22" s="111"/>
      <c r="J22" s="115"/>
    </row>
    <row r="23" spans="1:10" s="114" customFormat="1" ht="18.75">
      <c r="A23" s="109"/>
      <c r="B23" s="157" t="s">
        <v>239</v>
      </c>
      <c r="C23" s="117" t="s">
        <v>250</v>
      </c>
      <c r="D23" s="118">
        <v>6350</v>
      </c>
      <c r="E23" s="111"/>
      <c r="F23" s="112"/>
      <c r="G23" s="113"/>
      <c r="H23" s="111"/>
      <c r="J23" s="115"/>
    </row>
    <row r="24" spans="1:10" s="114" customFormat="1" ht="18.75">
      <c r="A24" s="109"/>
      <c r="B24" s="157" t="s">
        <v>239</v>
      </c>
      <c r="C24" s="117" t="s">
        <v>251</v>
      </c>
      <c r="D24" s="118">
        <v>2427.1</v>
      </c>
      <c r="E24" s="111"/>
      <c r="F24" s="112"/>
      <c r="G24" s="113"/>
      <c r="H24" s="111"/>
      <c r="J24" s="115"/>
    </row>
    <row r="25" spans="1:10" s="114" customFormat="1" ht="18.75">
      <c r="A25" s="109"/>
      <c r="B25" s="157" t="s">
        <v>239</v>
      </c>
      <c r="C25" s="117" t="s">
        <v>252</v>
      </c>
      <c r="D25" s="118">
        <v>6800</v>
      </c>
      <c r="E25" s="111"/>
      <c r="F25" s="112"/>
      <c r="G25" s="113"/>
      <c r="H25" s="111"/>
      <c r="J25" s="115"/>
    </row>
    <row r="26" spans="1:10" s="114" customFormat="1" ht="18.75">
      <c r="A26" s="109"/>
      <c r="B26" s="157" t="s">
        <v>239</v>
      </c>
      <c r="C26" s="117" t="s">
        <v>253</v>
      </c>
      <c r="D26" s="118">
        <v>35343</v>
      </c>
      <c r="E26" s="111"/>
      <c r="F26" s="112"/>
      <c r="G26" s="113"/>
      <c r="H26" s="111"/>
      <c r="J26" s="115"/>
    </row>
    <row r="27" spans="1:10" s="114" customFormat="1" ht="18.75">
      <c r="A27" s="109"/>
      <c r="B27" s="157" t="s">
        <v>239</v>
      </c>
      <c r="C27" s="117" t="s">
        <v>254</v>
      </c>
      <c r="D27" s="118">
        <v>840</v>
      </c>
      <c r="E27" s="111"/>
      <c r="F27" s="112"/>
      <c r="G27" s="113"/>
      <c r="H27" s="111"/>
      <c r="J27" s="115"/>
    </row>
    <row r="28" spans="1:10" s="114" customFormat="1" ht="18.75">
      <c r="A28" s="109"/>
      <c r="B28" s="157" t="s">
        <v>239</v>
      </c>
      <c r="C28" s="117" t="s">
        <v>255</v>
      </c>
      <c r="D28" s="118">
        <v>691</v>
      </c>
      <c r="E28" s="111"/>
      <c r="F28" s="112"/>
      <c r="G28" s="113"/>
      <c r="H28" s="111"/>
      <c r="J28" s="115"/>
    </row>
    <row r="29" spans="1:10" s="114" customFormat="1" ht="18.75">
      <c r="A29" s="109"/>
      <c r="B29" s="157" t="s">
        <v>239</v>
      </c>
      <c r="C29" s="117" t="s">
        <v>256</v>
      </c>
      <c r="D29" s="118">
        <v>1559</v>
      </c>
      <c r="E29" s="111"/>
      <c r="F29" s="112"/>
      <c r="G29" s="113">
        <f>D10+D11+D12+D13+D14+D15+D16+D17+D18+D19+D20+D21+D22+D23+D24+D25+D26+D27+D28+D29</f>
        <v>97718.85</v>
      </c>
      <c r="H29" s="111"/>
      <c r="J29" s="115"/>
    </row>
    <row r="30" spans="1:10" s="114" customFormat="1" ht="18.75">
      <c r="A30" s="109"/>
      <c r="B30" s="157"/>
      <c r="C30" s="117"/>
      <c r="D30" s="118"/>
      <c r="E30" s="111"/>
      <c r="F30" s="112"/>
      <c r="G30" s="113"/>
      <c r="H30" s="111"/>
      <c r="J30" s="115"/>
    </row>
    <row r="31" spans="1:10" s="114" customFormat="1" ht="18.75">
      <c r="A31" s="109"/>
      <c r="B31" s="116"/>
      <c r="C31" s="117"/>
      <c r="D31" s="118"/>
      <c r="E31" s="111"/>
      <c r="F31" s="112"/>
      <c r="G31" s="113"/>
      <c r="H31" s="111"/>
      <c r="J31" s="115"/>
    </row>
    <row r="32" spans="1:10" s="125" customFormat="1" ht="18.75">
      <c r="A32" s="119" t="s">
        <v>214</v>
      </c>
      <c r="B32" s="120"/>
      <c r="C32" s="121"/>
      <c r="D32" s="120"/>
      <c r="E32" s="122"/>
      <c r="F32" s="120"/>
      <c r="G32" s="123"/>
      <c r="H32" s="124"/>
      <c r="J32" s="126"/>
    </row>
    <row r="33" spans="1:10" s="125" customFormat="1" ht="18.75">
      <c r="A33" s="127" t="s">
        <v>52</v>
      </c>
      <c r="B33" s="128" t="s">
        <v>53</v>
      </c>
      <c r="C33" s="129"/>
      <c r="D33" s="130"/>
      <c r="E33" s="131"/>
      <c r="F33" s="130"/>
      <c r="G33" s="132">
        <v>0</v>
      </c>
      <c r="H33" s="133"/>
      <c r="J33" s="126"/>
    </row>
    <row r="34" spans="1:10" s="125" customFormat="1" ht="7.5" customHeight="1">
      <c r="A34" s="127"/>
      <c r="B34" s="128"/>
      <c r="C34" s="129"/>
      <c r="D34" s="130"/>
      <c r="E34" s="131"/>
      <c r="F34" s="130"/>
      <c r="G34" s="132"/>
      <c r="H34" s="133"/>
      <c r="J34" s="126"/>
    </row>
    <row r="35" spans="1:11" s="138" customFormat="1" ht="19.5">
      <c r="A35" s="134" t="s">
        <v>228</v>
      </c>
      <c r="B35" s="130"/>
      <c r="C35" s="135"/>
      <c r="D35" s="130"/>
      <c r="E35" s="130"/>
      <c r="F35" s="136"/>
      <c r="G35" s="137">
        <v>18281394.93</v>
      </c>
      <c r="H35" s="133"/>
      <c r="J35" s="139"/>
      <c r="K35" s="139"/>
    </row>
    <row r="36" spans="1:12" s="144" customFormat="1" ht="11.25" customHeight="1">
      <c r="A36" s="140"/>
      <c r="B36" s="141"/>
      <c r="C36" s="141"/>
      <c r="D36" s="141"/>
      <c r="E36" s="142"/>
      <c r="F36" s="141"/>
      <c r="G36" s="141"/>
      <c r="H36" s="143"/>
      <c r="J36" s="145"/>
      <c r="K36" s="146"/>
      <c r="L36" s="146"/>
    </row>
    <row r="37" spans="1:10" s="144" customFormat="1" ht="19.5">
      <c r="A37" s="147" t="s">
        <v>54</v>
      </c>
      <c r="B37" s="120"/>
      <c r="C37" s="120"/>
      <c r="D37" s="124"/>
      <c r="E37" s="120" t="s">
        <v>55</v>
      </c>
      <c r="F37" s="120"/>
      <c r="G37" s="120"/>
      <c r="H37" s="124"/>
      <c r="J37" s="146"/>
    </row>
    <row r="38" spans="1:10" s="144" customFormat="1" ht="11.25" customHeight="1">
      <c r="A38" s="136"/>
      <c r="B38" s="128"/>
      <c r="C38" s="128"/>
      <c r="D38" s="133"/>
      <c r="E38" s="128"/>
      <c r="F38" s="128"/>
      <c r="G38" s="128"/>
      <c r="H38" s="133"/>
      <c r="J38" s="146"/>
    </row>
    <row r="39" spans="1:8" s="125" customFormat="1" ht="23.25" customHeight="1">
      <c r="A39" s="136" t="s">
        <v>184</v>
      </c>
      <c r="B39" s="130"/>
      <c r="C39" s="130" t="s">
        <v>226</v>
      </c>
      <c r="D39" s="133"/>
      <c r="E39" s="130" t="s">
        <v>56</v>
      </c>
      <c r="F39" s="130"/>
      <c r="G39" s="166" t="s">
        <v>229</v>
      </c>
      <c r="H39" s="167"/>
    </row>
    <row r="40" spans="1:8" s="125" customFormat="1" ht="23.25" customHeight="1">
      <c r="A40" s="148" t="s">
        <v>200</v>
      </c>
      <c r="B40" s="141"/>
      <c r="C40" s="141"/>
      <c r="D40" s="142"/>
      <c r="E40" s="140" t="s">
        <v>57</v>
      </c>
      <c r="F40" s="141"/>
      <c r="G40" s="141"/>
      <c r="H40" s="142"/>
    </row>
    <row r="41" spans="1:8" ht="24">
      <c r="A41" s="1"/>
      <c r="B41" s="1"/>
      <c r="C41" s="15"/>
      <c r="D41" s="1"/>
      <c r="E41" s="165"/>
      <c r="F41" s="165"/>
      <c r="G41" s="165"/>
      <c r="H41" s="165"/>
    </row>
    <row r="42" spans="1:8" ht="24">
      <c r="A42" s="1"/>
      <c r="B42" s="1"/>
      <c r="C42" s="1"/>
      <c r="D42" s="1"/>
      <c r="E42" s="1"/>
      <c r="F42" s="1"/>
      <c r="G42" s="1"/>
      <c r="H42" s="1"/>
    </row>
    <row r="43" spans="1:8" ht="24">
      <c r="A43" s="1"/>
      <c r="B43" s="39"/>
      <c r="C43" s="1"/>
      <c r="D43" s="1"/>
      <c r="E43" s="1"/>
      <c r="F43" s="1"/>
      <c r="G43" s="1"/>
      <c r="H43" s="1"/>
    </row>
    <row r="44" spans="1:8" ht="24">
      <c r="A44" s="1"/>
      <c r="B44" s="39"/>
      <c r="C44" s="1"/>
      <c r="D44" s="1"/>
      <c r="E44" s="1"/>
      <c r="F44" s="1"/>
      <c r="G44" s="1"/>
      <c r="H44" s="1"/>
    </row>
    <row r="45" spans="1:8" ht="24">
      <c r="A45" s="1"/>
      <c r="B45" s="39"/>
      <c r="C45" s="1"/>
      <c r="D45" s="1"/>
      <c r="E45" s="1"/>
      <c r="F45" s="1"/>
      <c r="G45" s="1"/>
      <c r="H45" s="1"/>
    </row>
    <row r="46" spans="1:8" ht="24">
      <c r="A46" s="1"/>
      <c r="B46" s="39"/>
      <c r="C46" s="1"/>
      <c r="D46" s="1"/>
      <c r="E46" s="1"/>
      <c r="F46" s="1"/>
      <c r="G46" s="1"/>
      <c r="H46" s="1"/>
    </row>
    <row r="47" spans="1:8" ht="24">
      <c r="A47" s="1"/>
      <c r="B47" s="39"/>
      <c r="C47" s="1"/>
      <c r="D47" s="1"/>
      <c r="E47" s="1"/>
      <c r="F47" s="1"/>
      <c r="G47" s="1"/>
      <c r="H47" s="1"/>
    </row>
    <row r="48" spans="1:8" ht="24">
      <c r="A48" s="1"/>
      <c r="B48" s="39"/>
      <c r="C48" s="1"/>
      <c r="D48" s="1"/>
      <c r="E48" s="1"/>
      <c r="F48" s="1"/>
      <c r="G48" s="1"/>
      <c r="H48" s="1"/>
    </row>
    <row r="49" spans="1:8" ht="24">
      <c r="A49" s="1"/>
      <c r="B49" s="39"/>
      <c r="C49" s="1"/>
      <c r="D49" s="1"/>
      <c r="E49" s="1"/>
      <c r="F49" s="1"/>
      <c r="G49" s="1"/>
      <c r="H49" s="1"/>
    </row>
    <row r="50" spans="1:8" ht="24">
      <c r="A50" s="1"/>
      <c r="B50" s="39"/>
      <c r="C50" s="1"/>
      <c r="D50" s="1"/>
      <c r="E50" s="1"/>
      <c r="F50" s="1"/>
      <c r="G50" s="1"/>
      <c r="H50" s="1"/>
    </row>
    <row r="51" spans="1:8" ht="24">
      <c r="A51" s="1"/>
      <c r="B51" s="39"/>
      <c r="C51" s="1"/>
      <c r="D51" s="1"/>
      <c r="E51" s="1"/>
      <c r="F51" s="1"/>
      <c r="G51" s="1"/>
      <c r="H51" s="1"/>
    </row>
    <row r="52" spans="1:8" ht="24">
      <c r="A52" s="1"/>
      <c r="B52" s="39"/>
      <c r="C52" s="1"/>
      <c r="D52" s="1"/>
      <c r="E52" s="1"/>
      <c r="F52" s="1"/>
      <c r="G52" s="1"/>
      <c r="H52" s="1"/>
    </row>
    <row r="53" spans="1:8" ht="24">
      <c r="A53" s="1"/>
      <c r="B53" s="39"/>
      <c r="C53" s="1"/>
      <c r="D53" s="1"/>
      <c r="E53" s="1"/>
      <c r="F53" s="1"/>
      <c r="G53" s="1"/>
      <c r="H53" s="1"/>
    </row>
    <row r="54" spans="1:8" ht="24">
      <c r="A54" s="1"/>
      <c r="B54" s="39"/>
      <c r="C54" s="1"/>
      <c r="D54" s="1"/>
      <c r="E54" s="1"/>
      <c r="F54" s="1"/>
      <c r="G54" s="1"/>
      <c r="H54" s="1"/>
    </row>
    <row r="55" spans="1:8" ht="24">
      <c r="A55" s="1"/>
      <c r="B55" s="39"/>
      <c r="C55" s="1"/>
      <c r="D55" s="1"/>
      <c r="E55" s="1"/>
      <c r="F55" s="1"/>
      <c r="G55" s="1"/>
      <c r="H55" s="1"/>
    </row>
    <row r="56" spans="1:8" ht="24">
      <c r="A56" s="1"/>
      <c r="B56" s="39"/>
      <c r="C56" s="1"/>
      <c r="D56" s="1"/>
      <c r="E56" s="1"/>
      <c r="F56" s="1"/>
      <c r="G56" s="1"/>
      <c r="H56" s="1"/>
    </row>
    <row r="57" spans="1:8" ht="24">
      <c r="A57" s="1"/>
      <c r="B57" s="39"/>
      <c r="C57" s="1"/>
      <c r="D57" s="1"/>
      <c r="E57" s="1"/>
      <c r="F57" s="1"/>
      <c r="G57" s="1"/>
      <c r="H57" s="1"/>
    </row>
    <row r="58" spans="1:8" ht="24">
      <c r="A58" s="1"/>
      <c r="B58" s="39"/>
      <c r="C58" s="1"/>
      <c r="D58" s="1"/>
      <c r="E58" s="1"/>
      <c r="F58" s="1"/>
      <c r="G58" s="1"/>
      <c r="H58" s="1"/>
    </row>
    <row r="59" spans="1:8" ht="24">
      <c r="A59" s="1"/>
      <c r="B59" s="39"/>
      <c r="C59" s="1"/>
      <c r="D59" s="1"/>
      <c r="E59" s="1"/>
      <c r="F59" s="1"/>
      <c r="G59" s="1"/>
      <c r="H59" s="1"/>
    </row>
    <row r="60" spans="1:8" ht="24">
      <c r="A60" s="1"/>
      <c r="B60" s="39"/>
      <c r="C60" s="1"/>
      <c r="D60" s="1"/>
      <c r="E60" s="1"/>
      <c r="F60" s="1"/>
      <c r="G60" s="1"/>
      <c r="H60" s="1"/>
    </row>
    <row r="61" spans="1:8" ht="24">
      <c r="A61" s="1"/>
      <c r="B61" s="39"/>
      <c r="C61" s="1"/>
      <c r="D61" s="1"/>
      <c r="E61" s="1"/>
      <c r="F61" s="1"/>
      <c r="G61" s="1"/>
      <c r="H61" s="1"/>
    </row>
    <row r="62" spans="1:8" ht="24">
      <c r="A62" s="1"/>
      <c r="B62" s="39"/>
      <c r="C62" s="1"/>
      <c r="D62" s="1"/>
      <c r="E62" s="1"/>
      <c r="F62" s="1"/>
      <c r="G62" s="1"/>
      <c r="H62" s="1"/>
    </row>
    <row r="63" spans="1:8" ht="24">
      <c r="A63" s="1"/>
      <c r="B63" s="39"/>
      <c r="C63" s="1"/>
      <c r="D63" s="1"/>
      <c r="E63" s="1"/>
      <c r="F63" s="1"/>
      <c r="G63" s="1"/>
      <c r="H63" s="1"/>
    </row>
    <row r="64" spans="1:8" ht="24">
      <c r="A64" s="1"/>
      <c r="B64" s="39"/>
      <c r="C64" s="1"/>
      <c r="D64" s="1"/>
      <c r="E64" s="1"/>
      <c r="F64" s="1"/>
      <c r="G64" s="1"/>
      <c r="H64" s="1"/>
    </row>
    <row r="65" spans="1:8" ht="24">
      <c r="A65" s="1"/>
      <c r="B65" s="39"/>
      <c r="C65" s="1"/>
      <c r="D65" s="1"/>
      <c r="E65" s="1"/>
      <c r="F65" s="1"/>
      <c r="G65" s="1"/>
      <c r="H65" s="1"/>
    </row>
    <row r="66" ht="24">
      <c r="B66" s="25"/>
    </row>
    <row r="67" ht="24">
      <c r="B67" s="25"/>
    </row>
    <row r="68" ht="24">
      <c r="B68" s="25"/>
    </row>
    <row r="69" ht="24">
      <c r="B69" s="25"/>
    </row>
    <row r="70" ht="24">
      <c r="B70" s="25"/>
    </row>
    <row r="71" ht="24">
      <c r="B71" s="25"/>
    </row>
    <row r="72" ht="24">
      <c r="B72" s="25"/>
    </row>
    <row r="73" ht="24">
      <c r="B73" s="25"/>
    </row>
    <row r="74" ht="24">
      <c r="B74" s="25"/>
    </row>
    <row r="75" ht="24">
      <c r="B75" s="25"/>
    </row>
    <row r="76" ht="24">
      <c r="B76" s="25"/>
    </row>
    <row r="77" ht="24">
      <c r="B77" s="25"/>
    </row>
    <row r="78" ht="24">
      <c r="B78" s="25"/>
    </row>
    <row r="79" ht="24">
      <c r="B79" s="25"/>
    </row>
    <row r="80" ht="24">
      <c r="B80" s="25"/>
    </row>
    <row r="81" ht="24">
      <c r="B81" s="25"/>
    </row>
    <row r="82" ht="24">
      <c r="B82" s="25"/>
    </row>
    <row r="83" ht="24">
      <c r="B83" s="25"/>
    </row>
    <row r="84" ht="24">
      <c r="B84" s="25"/>
    </row>
    <row r="85" ht="24">
      <c r="B85" s="25"/>
    </row>
    <row r="86" ht="24">
      <c r="B86" s="25"/>
    </row>
    <row r="87" ht="24">
      <c r="B87" s="25"/>
    </row>
    <row r="88" ht="24">
      <c r="B88" s="25"/>
    </row>
    <row r="89" ht="24">
      <c r="B89" s="25"/>
    </row>
    <row r="90" ht="24">
      <c r="B90" s="25"/>
    </row>
    <row r="91" ht="24">
      <c r="B91" s="25"/>
    </row>
    <row r="92" ht="24">
      <c r="B92" s="25"/>
    </row>
    <row r="93" ht="24">
      <c r="B93" s="25"/>
    </row>
    <row r="94" ht="24">
      <c r="B94" s="25"/>
    </row>
    <row r="95" ht="24">
      <c r="B95" s="25"/>
    </row>
    <row r="96" ht="24">
      <c r="B96" s="25"/>
    </row>
    <row r="97" ht="24">
      <c r="B97" s="25"/>
    </row>
    <row r="98" ht="24">
      <c r="B98" s="25"/>
    </row>
    <row r="99" ht="24">
      <c r="B99" s="25"/>
    </row>
    <row r="100" ht="24">
      <c r="B100" s="25"/>
    </row>
    <row r="101" ht="24">
      <c r="B101" s="25"/>
    </row>
    <row r="102" ht="24">
      <c r="B102" s="25"/>
    </row>
    <row r="103" ht="24">
      <c r="B103" s="25"/>
    </row>
    <row r="104" ht="24">
      <c r="B104" s="25"/>
    </row>
    <row r="105" ht="24">
      <c r="B105" s="25"/>
    </row>
    <row r="106" ht="24">
      <c r="B106" s="25"/>
    </row>
    <row r="107" ht="24">
      <c r="B107" s="25"/>
    </row>
    <row r="108" ht="24">
      <c r="B108" s="25"/>
    </row>
    <row r="109" ht="24">
      <c r="B109" s="25"/>
    </row>
    <row r="110" ht="24">
      <c r="B110" s="25"/>
    </row>
    <row r="111" ht="24.75" thickBot="1">
      <c r="B111" s="40"/>
    </row>
    <row r="112" ht="24.75" thickTop="1">
      <c r="B112" s="25"/>
    </row>
    <row r="113" ht="24">
      <c r="B113" s="25"/>
    </row>
    <row r="114" ht="24">
      <c r="B114" s="25"/>
    </row>
    <row r="115" ht="24">
      <c r="B115" s="25"/>
    </row>
    <row r="116" ht="24">
      <c r="B116" s="25"/>
    </row>
    <row r="117" ht="24">
      <c r="B117" s="25"/>
    </row>
    <row r="118" ht="24">
      <c r="B118" s="37"/>
    </row>
    <row r="119" ht="24">
      <c r="B119" s="37"/>
    </row>
    <row r="120" ht="24">
      <c r="B120" s="25"/>
    </row>
    <row r="121" ht="24">
      <c r="B121" s="37"/>
    </row>
  </sheetData>
  <mergeCells count="3">
    <mergeCell ref="F1:H1"/>
    <mergeCell ref="E41:H41"/>
    <mergeCell ref="G39:H39"/>
  </mergeCells>
  <printOptions/>
  <pageMargins left="0.15748031496062992" right="0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7">
      <selection activeCell="H13" sqref="H13"/>
    </sheetView>
  </sheetViews>
  <sheetFormatPr defaultColWidth="9.140625" defaultRowHeight="12.75"/>
  <cols>
    <col min="1" max="1" width="11.28125" style="0" customWidth="1"/>
    <col min="2" max="2" width="14.7109375" style="0" customWidth="1"/>
    <col min="3" max="3" width="14.28125" style="0" customWidth="1"/>
    <col min="4" max="4" width="13.140625" style="0" customWidth="1"/>
    <col min="5" max="5" width="11.57421875" style="0" customWidth="1"/>
    <col min="6" max="6" width="12.28125" style="0" customWidth="1"/>
    <col min="7" max="7" width="12.7109375" style="0" customWidth="1"/>
    <col min="8" max="8" width="9.8515625" style="0" customWidth="1"/>
    <col min="10" max="10" width="14.421875" style="0" customWidth="1"/>
    <col min="11" max="11" width="13.57421875" style="0" bestFit="1" customWidth="1"/>
  </cols>
  <sheetData>
    <row r="1" spans="1:8" ht="23.25">
      <c r="A1" s="10"/>
      <c r="B1" s="11"/>
      <c r="C1" s="11"/>
      <c r="D1" s="12"/>
      <c r="E1" s="10"/>
      <c r="F1" s="168"/>
      <c r="G1" s="168"/>
      <c r="H1" s="169"/>
    </row>
    <row r="2" spans="1:8" ht="23.25">
      <c r="A2" s="14" t="s">
        <v>40</v>
      </c>
      <c r="B2" s="15"/>
      <c r="C2" s="15"/>
      <c r="D2" s="16"/>
      <c r="E2" s="15"/>
      <c r="F2" s="163" t="s">
        <v>41</v>
      </c>
      <c r="G2" s="163"/>
      <c r="H2" s="164"/>
    </row>
    <row r="3" spans="1:8" ht="23.25">
      <c r="A3" s="14"/>
      <c r="B3" s="17" t="s">
        <v>42</v>
      </c>
      <c r="C3" s="15"/>
      <c r="D3" s="16"/>
      <c r="E3" s="15"/>
      <c r="F3" s="15" t="s">
        <v>58</v>
      </c>
      <c r="G3" s="15"/>
      <c r="H3" s="16"/>
    </row>
    <row r="4" spans="1:8" ht="23.25">
      <c r="A4" s="14"/>
      <c r="B4" s="15"/>
      <c r="C4" s="15"/>
      <c r="D4" s="16"/>
      <c r="E4" s="15"/>
      <c r="F4" s="15"/>
      <c r="G4" s="15"/>
      <c r="H4" s="16"/>
    </row>
    <row r="5" spans="1:8" ht="23.25">
      <c r="A5" s="18"/>
      <c r="B5" s="19"/>
      <c r="C5" s="19"/>
      <c r="D5" s="20"/>
      <c r="E5" s="19"/>
      <c r="F5" s="19"/>
      <c r="G5" s="19"/>
      <c r="H5" s="20"/>
    </row>
    <row r="6" spans="1:8" ht="23.25">
      <c r="A6" s="21" t="s">
        <v>59</v>
      </c>
      <c r="B6" s="15"/>
      <c r="C6" s="15"/>
      <c r="D6" s="22" t="s">
        <v>231</v>
      </c>
      <c r="E6" s="22"/>
      <c r="F6" s="14"/>
      <c r="G6" s="35">
        <v>804742.38</v>
      </c>
      <c r="H6" s="16"/>
    </row>
    <row r="7" spans="1:8" ht="23.25">
      <c r="A7" s="14"/>
      <c r="B7" s="1"/>
      <c r="C7" s="1"/>
      <c r="D7" s="1"/>
      <c r="E7" s="1"/>
      <c r="F7" s="14"/>
      <c r="G7" s="23"/>
      <c r="H7" s="16"/>
    </row>
    <row r="8" spans="1:10" ht="23.25">
      <c r="A8" s="24" t="s">
        <v>45</v>
      </c>
      <c r="B8" s="1"/>
      <c r="C8" s="1"/>
      <c r="D8" s="1"/>
      <c r="E8" s="1"/>
      <c r="F8" s="14"/>
      <c r="G8" s="27">
        <v>0</v>
      </c>
      <c r="H8" s="16"/>
      <c r="J8" s="41"/>
    </row>
    <row r="9" spans="1:10" ht="23.25">
      <c r="A9" s="24"/>
      <c r="B9" s="26" t="s">
        <v>46</v>
      </c>
      <c r="C9" s="26" t="s">
        <v>47</v>
      </c>
      <c r="D9" s="26" t="s">
        <v>48</v>
      </c>
      <c r="E9" s="1"/>
      <c r="F9" s="14"/>
      <c r="G9" s="27"/>
      <c r="H9" s="16"/>
      <c r="J9" s="41"/>
    </row>
    <row r="10" spans="1:10" ht="23.25">
      <c r="A10" s="24"/>
      <c r="B10" s="26" t="s">
        <v>49</v>
      </c>
      <c r="C10" s="26" t="s">
        <v>49</v>
      </c>
      <c r="D10" s="28" t="s">
        <v>49</v>
      </c>
      <c r="E10" s="1"/>
      <c r="F10" s="14"/>
      <c r="G10" s="27"/>
      <c r="H10" s="16"/>
      <c r="J10" s="41"/>
    </row>
    <row r="11" spans="1:10" ht="23.25">
      <c r="A11" s="24"/>
      <c r="B11" s="27"/>
      <c r="C11" s="27"/>
      <c r="D11" s="27"/>
      <c r="E11" s="1"/>
      <c r="F11" s="14"/>
      <c r="G11" s="27"/>
      <c r="H11" s="16"/>
      <c r="J11" s="41"/>
    </row>
    <row r="12" spans="1:10" ht="23.25">
      <c r="A12" s="24" t="s">
        <v>60</v>
      </c>
      <c r="B12" s="1"/>
      <c r="C12" s="1"/>
      <c r="D12" s="1"/>
      <c r="E12" s="1"/>
      <c r="F12" s="14"/>
      <c r="G12" s="27"/>
      <c r="H12" s="16"/>
      <c r="J12" s="41"/>
    </row>
    <row r="13" spans="1:10" ht="23.25">
      <c r="A13" s="24"/>
      <c r="B13" s="26" t="s">
        <v>50</v>
      </c>
      <c r="C13" s="26" t="s">
        <v>51</v>
      </c>
      <c r="D13" s="26" t="s">
        <v>48</v>
      </c>
      <c r="E13" s="16"/>
      <c r="F13" s="15"/>
      <c r="G13" s="27"/>
      <c r="H13" s="16"/>
      <c r="J13" s="41"/>
    </row>
    <row r="14" spans="1:10" ht="23.25">
      <c r="A14" s="24"/>
      <c r="B14" s="26" t="s">
        <v>49</v>
      </c>
      <c r="C14" s="26" t="s">
        <v>49</v>
      </c>
      <c r="D14" s="28" t="s">
        <v>49</v>
      </c>
      <c r="E14" s="16"/>
      <c r="F14" s="15"/>
      <c r="G14" s="27"/>
      <c r="H14" s="16"/>
      <c r="J14" s="41"/>
    </row>
    <row r="15" spans="1:10" ht="23.25">
      <c r="A15" s="24"/>
      <c r="B15" s="26" t="s">
        <v>49</v>
      </c>
      <c r="C15" s="26" t="s">
        <v>49</v>
      </c>
      <c r="D15" s="28" t="s">
        <v>49</v>
      </c>
      <c r="E15" s="16"/>
      <c r="F15" s="15"/>
      <c r="G15" s="27"/>
      <c r="H15" s="16"/>
      <c r="J15" s="41"/>
    </row>
    <row r="16" spans="1:10" ht="23.25">
      <c r="A16" s="24"/>
      <c r="B16" s="26" t="s">
        <v>49</v>
      </c>
      <c r="C16" s="26" t="s">
        <v>49</v>
      </c>
      <c r="D16" s="28" t="s">
        <v>49</v>
      </c>
      <c r="E16" s="16"/>
      <c r="F16" s="15"/>
      <c r="G16" s="27"/>
      <c r="H16" s="16"/>
      <c r="J16" s="41"/>
    </row>
    <row r="17" spans="1:10" ht="23.25">
      <c r="A17" s="24"/>
      <c r="B17" s="26" t="s">
        <v>49</v>
      </c>
      <c r="C17" s="26" t="s">
        <v>49</v>
      </c>
      <c r="D17" s="28" t="s">
        <v>49</v>
      </c>
      <c r="E17" s="16"/>
      <c r="F17" s="15"/>
      <c r="G17" s="27"/>
      <c r="H17" s="16"/>
      <c r="J17" s="41"/>
    </row>
    <row r="18" spans="1:10" ht="23.25">
      <c r="A18" s="24"/>
      <c r="B18" s="26" t="s">
        <v>49</v>
      </c>
      <c r="C18" s="26" t="s">
        <v>49</v>
      </c>
      <c r="D18" s="28" t="s">
        <v>49</v>
      </c>
      <c r="E18" s="16"/>
      <c r="F18" s="15"/>
      <c r="G18" s="27"/>
      <c r="H18" s="16"/>
      <c r="J18" s="41"/>
    </row>
    <row r="19" spans="1:10" ht="23.25">
      <c r="A19" s="24"/>
      <c r="B19" s="26" t="s">
        <v>49</v>
      </c>
      <c r="C19" s="26" t="s">
        <v>49</v>
      </c>
      <c r="D19" s="28" t="s">
        <v>49</v>
      </c>
      <c r="E19" s="16"/>
      <c r="F19" s="15"/>
      <c r="G19" s="27"/>
      <c r="H19" s="16"/>
      <c r="J19" s="41"/>
    </row>
    <row r="20" spans="1:10" ht="23.25">
      <c r="A20" s="24"/>
      <c r="B20" s="26"/>
      <c r="C20" s="26"/>
      <c r="D20" s="28"/>
      <c r="E20" s="16"/>
      <c r="F20" s="15"/>
      <c r="G20" s="7"/>
      <c r="H20" s="16"/>
      <c r="J20" s="41"/>
    </row>
    <row r="21" spans="1:10" ht="23.25">
      <c r="A21" s="24"/>
      <c r="B21" s="42"/>
      <c r="C21" s="43"/>
      <c r="D21" s="28"/>
      <c r="E21" s="16"/>
      <c r="F21" s="15"/>
      <c r="G21" s="27"/>
      <c r="H21" s="16"/>
      <c r="J21" s="41"/>
    </row>
    <row r="22" spans="1:10" ht="23.25">
      <c r="A22" s="44" t="s">
        <v>61</v>
      </c>
      <c r="B22" s="1"/>
      <c r="C22" s="45"/>
      <c r="D22" s="15"/>
      <c r="E22" s="32"/>
      <c r="F22" s="15"/>
      <c r="G22" s="7"/>
      <c r="H22" s="16"/>
      <c r="J22" s="30"/>
    </row>
    <row r="23" spans="1:10" ht="23.25">
      <c r="A23" s="31" t="s">
        <v>52</v>
      </c>
      <c r="B23" s="1"/>
      <c r="C23" s="26"/>
      <c r="D23" s="15"/>
      <c r="E23" s="32"/>
      <c r="F23" s="15"/>
      <c r="G23" s="33"/>
      <c r="H23" s="16"/>
      <c r="J23" s="30"/>
    </row>
    <row r="24" spans="1:8" ht="23.25">
      <c r="A24" s="46"/>
      <c r="B24" s="1"/>
      <c r="C24" s="26"/>
      <c r="D24" s="15"/>
      <c r="E24" s="32"/>
      <c r="F24" s="15"/>
      <c r="G24" s="7"/>
      <c r="H24" s="16"/>
    </row>
    <row r="25" spans="1:11" ht="23.25">
      <c r="A25" s="21" t="s">
        <v>230</v>
      </c>
      <c r="B25" s="1"/>
      <c r="C25" s="26"/>
      <c r="D25" s="1"/>
      <c r="E25" s="1"/>
      <c r="F25" s="14"/>
      <c r="G25" s="35">
        <v>804742.38</v>
      </c>
      <c r="H25" s="16"/>
      <c r="J25" s="41"/>
      <c r="K25" s="30"/>
    </row>
    <row r="26" spans="1:10" ht="23.25">
      <c r="A26" s="21"/>
      <c r="B26" s="15"/>
      <c r="C26" s="1"/>
      <c r="D26" s="15"/>
      <c r="E26" s="16"/>
      <c r="F26" s="15"/>
      <c r="G26" s="35"/>
      <c r="H26" s="16"/>
      <c r="J26" s="41"/>
    </row>
    <row r="27" spans="1:11" ht="23.25">
      <c r="A27" s="18"/>
      <c r="B27" s="19"/>
      <c r="C27" s="19"/>
      <c r="D27" s="19"/>
      <c r="E27" s="20"/>
      <c r="F27" s="19" t="s">
        <v>62</v>
      </c>
      <c r="G27" s="19"/>
      <c r="H27" s="36"/>
      <c r="J27" s="41"/>
      <c r="K27" s="30"/>
    </row>
    <row r="28" spans="1:10" ht="23.25">
      <c r="A28" s="10" t="s">
        <v>54</v>
      </c>
      <c r="B28" s="1"/>
      <c r="C28" s="15"/>
      <c r="D28" s="12"/>
      <c r="E28" s="1" t="s">
        <v>55</v>
      </c>
      <c r="F28" s="1"/>
      <c r="G28" s="1"/>
      <c r="H28" s="12"/>
      <c r="J28" s="30"/>
    </row>
    <row r="29" spans="1:10" ht="23.25">
      <c r="A29" s="14"/>
      <c r="B29" s="1"/>
      <c r="C29" s="1"/>
      <c r="D29" s="16"/>
      <c r="E29" s="1"/>
      <c r="F29" s="1"/>
      <c r="G29" s="1"/>
      <c r="H29" s="16"/>
      <c r="J29" s="30"/>
    </row>
    <row r="30" spans="1:8" ht="23.25" customHeight="1">
      <c r="A30" s="14" t="s">
        <v>184</v>
      </c>
      <c r="B30" s="15"/>
      <c r="C30" s="15" t="s">
        <v>226</v>
      </c>
      <c r="D30" s="16"/>
      <c r="E30" s="15" t="s">
        <v>63</v>
      </c>
      <c r="F30" s="15"/>
      <c r="G30" s="15" t="s">
        <v>225</v>
      </c>
      <c r="H30" s="16"/>
    </row>
    <row r="31" spans="1:8" ht="23.25" customHeight="1">
      <c r="A31" s="47" t="s">
        <v>200</v>
      </c>
      <c r="B31" s="15"/>
      <c r="C31" s="15"/>
      <c r="D31" s="16"/>
      <c r="E31" s="14" t="s">
        <v>57</v>
      </c>
      <c r="F31" s="15"/>
      <c r="G31" s="15"/>
      <c r="H31" s="16"/>
    </row>
    <row r="32" spans="1:8" ht="23.25">
      <c r="A32" s="38"/>
      <c r="B32" s="19"/>
      <c r="C32" s="19"/>
      <c r="D32" s="20"/>
      <c r="E32" s="170"/>
      <c r="F32" s="171"/>
      <c r="G32" s="171"/>
      <c r="H32" s="20"/>
    </row>
    <row r="33" spans="1:8" ht="23.25">
      <c r="A33" s="15"/>
      <c r="B33" s="15"/>
      <c r="C33" s="15"/>
      <c r="D33" s="15"/>
      <c r="E33" s="15"/>
      <c r="F33" s="172"/>
      <c r="G33" s="172"/>
      <c r="H33" s="1"/>
    </row>
    <row r="34" spans="1:8" ht="23.25">
      <c r="A34" s="1"/>
      <c r="B34" s="1"/>
      <c r="C34" s="15"/>
      <c r="D34" s="1"/>
      <c r="E34" s="165"/>
      <c r="F34" s="165"/>
      <c r="G34" s="165"/>
      <c r="H34" s="165"/>
    </row>
    <row r="35" spans="1:8" ht="23.25">
      <c r="A35" s="1"/>
      <c r="B35" s="1"/>
      <c r="C35" s="1"/>
      <c r="D35" s="1"/>
      <c r="E35" s="1"/>
      <c r="F35" s="1"/>
      <c r="G35" s="1"/>
      <c r="H35" s="1"/>
    </row>
    <row r="36" spans="1:8" ht="23.25">
      <c r="A36" s="1"/>
      <c r="B36" s="1"/>
      <c r="C36" s="1"/>
      <c r="D36" s="1"/>
      <c r="E36" s="1"/>
      <c r="F36" s="1"/>
      <c r="G36" s="1"/>
      <c r="H36" s="1"/>
    </row>
    <row r="37" spans="1:8" ht="23.25">
      <c r="A37" s="1"/>
      <c r="B37" s="1"/>
      <c r="C37" s="1"/>
      <c r="D37" s="1"/>
      <c r="E37" s="1"/>
      <c r="F37" s="1"/>
      <c r="G37" s="1"/>
      <c r="H37" s="1"/>
    </row>
    <row r="38" spans="1:8" ht="23.25">
      <c r="A38" s="1"/>
      <c r="B38" s="1"/>
      <c r="C38" s="1"/>
      <c r="D38" s="1"/>
      <c r="E38" s="1"/>
      <c r="F38" s="1"/>
      <c r="G38" s="1"/>
      <c r="H38" s="1"/>
    </row>
    <row r="39" spans="1:8" ht="23.25">
      <c r="A39" s="1"/>
      <c r="B39" s="1"/>
      <c r="C39" s="1"/>
      <c r="D39" s="1"/>
      <c r="E39" s="1"/>
      <c r="F39" s="1"/>
      <c r="G39" s="1"/>
      <c r="H39" s="1"/>
    </row>
    <row r="40" spans="1:8" ht="23.25">
      <c r="A40" s="1"/>
      <c r="B40" s="1"/>
      <c r="C40" s="1"/>
      <c r="D40" s="1"/>
      <c r="E40" s="1"/>
      <c r="F40" s="1"/>
      <c r="G40" s="1"/>
      <c r="H40" s="1"/>
    </row>
    <row r="41" spans="1:8" ht="23.25">
      <c r="A41" s="1"/>
      <c r="B41" s="1"/>
      <c r="C41" s="1"/>
      <c r="D41" s="1"/>
      <c r="E41" s="1"/>
      <c r="F41" s="1"/>
      <c r="G41" s="1"/>
      <c r="H41" s="1"/>
    </row>
    <row r="42" spans="1:8" ht="23.25">
      <c r="A42" s="1"/>
      <c r="B42" s="1"/>
      <c r="C42" s="1"/>
      <c r="D42" s="1"/>
      <c r="E42" s="1"/>
      <c r="F42" s="1"/>
      <c r="G42" s="1"/>
      <c r="H42" s="1"/>
    </row>
    <row r="43" spans="1:8" ht="23.25">
      <c r="A43" s="1"/>
      <c r="B43" s="1"/>
      <c r="C43" s="1"/>
      <c r="D43" s="1"/>
      <c r="E43" s="1"/>
      <c r="F43" s="1"/>
      <c r="G43" s="1"/>
      <c r="H43" s="1"/>
    </row>
    <row r="44" spans="1:8" ht="23.25">
      <c r="A44" s="1"/>
      <c r="B44" s="1"/>
      <c r="C44" s="1"/>
      <c r="D44" s="1"/>
      <c r="E44" s="1"/>
      <c r="F44" s="1"/>
      <c r="G44" s="1"/>
      <c r="H44" s="1"/>
    </row>
    <row r="45" spans="1:8" ht="23.25">
      <c r="A45" s="1"/>
      <c r="B45" s="1"/>
      <c r="C45" s="1"/>
      <c r="D45" s="1"/>
      <c r="E45" s="1"/>
      <c r="F45" s="1"/>
      <c r="G45" s="1"/>
      <c r="H45" s="1"/>
    </row>
    <row r="46" spans="1:8" ht="23.25">
      <c r="A46" s="1"/>
      <c r="B46" s="1"/>
      <c r="C46" s="1"/>
      <c r="D46" s="1"/>
      <c r="E46" s="1"/>
      <c r="F46" s="1"/>
      <c r="G46" s="1"/>
      <c r="H46" s="1"/>
    </row>
    <row r="47" spans="1:8" ht="23.25">
      <c r="A47" s="1"/>
      <c r="B47" s="1"/>
      <c r="C47" s="1"/>
      <c r="D47" s="1"/>
      <c r="E47" s="1"/>
      <c r="F47" s="1"/>
      <c r="G47" s="1"/>
      <c r="H47" s="1"/>
    </row>
    <row r="48" spans="1:8" ht="23.25">
      <c r="A48" s="1"/>
      <c r="B48" s="1"/>
      <c r="C48" s="1"/>
      <c r="D48" s="1"/>
      <c r="E48" s="1"/>
      <c r="F48" s="1"/>
      <c r="G48" s="1"/>
      <c r="H48" s="1"/>
    </row>
    <row r="49" spans="1:8" ht="23.25">
      <c r="A49" s="1"/>
      <c r="B49" s="1"/>
      <c r="C49" s="1"/>
      <c r="D49" s="1"/>
      <c r="E49" s="1"/>
      <c r="F49" s="1"/>
      <c r="G49" s="1"/>
      <c r="H49" s="1"/>
    </row>
    <row r="50" spans="1:8" ht="23.25">
      <c r="A50" s="1"/>
      <c r="B50" s="1"/>
      <c r="C50" s="1"/>
      <c r="D50" s="1"/>
      <c r="E50" s="1"/>
      <c r="F50" s="1"/>
      <c r="G50" s="1"/>
      <c r="H50" s="1"/>
    </row>
  </sheetData>
  <mergeCells count="5">
    <mergeCell ref="E34:H34"/>
    <mergeCell ref="F1:H1"/>
    <mergeCell ref="F2:H2"/>
    <mergeCell ref="E32:G32"/>
    <mergeCell ref="F33:G33"/>
  </mergeCells>
  <printOptions/>
  <pageMargins left="0.15748031496062992" right="0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2"/>
  <sheetViews>
    <sheetView workbookViewId="0" topLeftCell="A1">
      <selection activeCell="A52" sqref="A52"/>
    </sheetView>
  </sheetViews>
  <sheetFormatPr defaultColWidth="9.140625" defaultRowHeight="12.75"/>
  <cols>
    <col min="1" max="1" width="15.7109375" style="1" customWidth="1"/>
    <col min="2" max="2" width="13.8515625" style="1" bestFit="1" customWidth="1"/>
    <col min="3" max="3" width="41.00390625" style="1" customWidth="1"/>
    <col min="4" max="4" width="9.140625" style="1" customWidth="1"/>
    <col min="5" max="5" width="20.7109375" style="1" customWidth="1"/>
    <col min="6" max="7" width="13.8515625" style="1" bestFit="1" customWidth="1"/>
    <col min="8" max="8" width="10.28125" style="1" bestFit="1" customWidth="1"/>
    <col min="9" max="9" width="9.00390625" style="1" customWidth="1"/>
    <col min="10" max="16384" width="9.140625" style="1" customWidth="1"/>
  </cols>
  <sheetData>
    <row r="1" spans="1:5" ht="23.25">
      <c r="A1" s="173" t="s">
        <v>40</v>
      </c>
      <c r="B1" s="174"/>
      <c r="C1" s="174"/>
      <c r="D1" s="173" t="s">
        <v>64</v>
      </c>
      <c r="E1" s="173"/>
    </row>
    <row r="2" ht="23.25">
      <c r="A2" s="48" t="s">
        <v>65</v>
      </c>
    </row>
    <row r="3" spans="1:6" ht="26.25">
      <c r="A3" s="175" t="s">
        <v>66</v>
      </c>
      <c r="B3" s="176"/>
      <c r="C3" s="176"/>
      <c r="D3" s="176"/>
      <c r="E3" s="176"/>
      <c r="F3" s="49"/>
    </row>
    <row r="4" spans="4:6" ht="24" customHeight="1" thickBot="1">
      <c r="D4" s="177" t="s">
        <v>218</v>
      </c>
      <c r="E4" s="177"/>
      <c r="F4" s="50"/>
    </row>
    <row r="5" spans="1:5" ht="24" customHeight="1" thickTop="1">
      <c r="A5" s="178" t="s">
        <v>67</v>
      </c>
      <c r="B5" s="179"/>
      <c r="C5" s="180" t="s">
        <v>2</v>
      </c>
      <c r="D5" s="160" t="s">
        <v>3</v>
      </c>
      <c r="E5" s="51" t="s">
        <v>68</v>
      </c>
    </row>
    <row r="6" spans="1:5" ht="24" customHeight="1">
      <c r="A6" s="52" t="s">
        <v>69</v>
      </c>
      <c r="B6" s="52" t="s">
        <v>70</v>
      </c>
      <c r="C6" s="158"/>
      <c r="D6" s="181"/>
      <c r="E6" s="53" t="s">
        <v>70</v>
      </c>
    </row>
    <row r="7" spans="1:5" ht="24" customHeight="1" thickBot="1">
      <c r="A7" s="54" t="s">
        <v>71</v>
      </c>
      <c r="B7" s="54" t="s">
        <v>71</v>
      </c>
      <c r="C7" s="159"/>
      <c r="D7" s="182"/>
      <c r="E7" s="55" t="s">
        <v>71</v>
      </c>
    </row>
    <row r="8" spans="1:5" ht="24" thickTop="1">
      <c r="A8" s="56"/>
      <c r="B8" s="57">
        <v>19521638.94</v>
      </c>
      <c r="C8" s="58" t="s">
        <v>72</v>
      </c>
      <c r="D8" s="58"/>
      <c r="E8" s="7">
        <v>22481980.2</v>
      </c>
    </row>
    <row r="9" spans="1:5" ht="23.25">
      <c r="A9" s="6"/>
      <c r="B9" s="6"/>
      <c r="C9" s="59" t="s">
        <v>73</v>
      </c>
      <c r="D9" s="5"/>
      <c r="E9" s="6"/>
    </row>
    <row r="10" spans="1:5" ht="23.25">
      <c r="A10" s="6">
        <v>263000</v>
      </c>
      <c r="B10" s="6">
        <f>E10+'[1]งบรับจ่ายเงินสด'!$B$10</f>
        <v>208121.16999999998</v>
      </c>
      <c r="C10" s="5" t="s">
        <v>74</v>
      </c>
      <c r="D10" s="95" t="s">
        <v>75</v>
      </c>
      <c r="E10" s="7">
        <v>15126.28</v>
      </c>
    </row>
    <row r="11" spans="1:5" ht="23.25">
      <c r="A11" s="6">
        <v>169000</v>
      </c>
      <c r="B11" s="6">
        <f>E11+'[1]งบรับจ่ายเงินสด'!$B$11</f>
        <v>99788.85</v>
      </c>
      <c r="C11" s="5" t="s">
        <v>76</v>
      </c>
      <c r="D11" s="60" t="s">
        <v>77</v>
      </c>
      <c r="E11" s="7">
        <v>14160</v>
      </c>
    </row>
    <row r="12" spans="1:5" ht="23.25">
      <c r="A12" s="6">
        <v>108000</v>
      </c>
      <c r="B12" s="6">
        <f>E12+'[1]งบรับจ่ายเงินสด'!$B$12</f>
        <v>49781.920000000006</v>
      </c>
      <c r="C12" s="5" t="s">
        <v>78</v>
      </c>
      <c r="D12" s="60" t="s">
        <v>79</v>
      </c>
      <c r="E12" s="7">
        <v>7518.75</v>
      </c>
    </row>
    <row r="13" spans="1:5" ht="23.25">
      <c r="A13" s="6">
        <v>55000</v>
      </c>
      <c r="B13" s="6">
        <f>E13+'[1]งบรับจ่ายเงินสด'!$B$13</f>
        <v>42760.5</v>
      </c>
      <c r="C13" s="5" t="s">
        <v>80</v>
      </c>
      <c r="D13" s="60" t="s">
        <v>81</v>
      </c>
      <c r="E13" s="7">
        <v>7036</v>
      </c>
    </row>
    <row r="14" spans="1:5" ht="23.25">
      <c r="A14" s="6">
        <v>200000</v>
      </c>
      <c r="B14" s="6">
        <f>E14+'[1]งบรับจ่ายเงินสด'!$B$14</f>
        <v>160760</v>
      </c>
      <c r="C14" s="5" t="s">
        <v>82</v>
      </c>
      <c r="D14" s="60" t="s">
        <v>83</v>
      </c>
      <c r="E14" s="7">
        <v>2850</v>
      </c>
    </row>
    <row r="15" spans="1:5" ht="23.25">
      <c r="A15" s="6">
        <v>5000</v>
      </c>
      <c r="B15" s="6">
        <f>E15+'[1]งบรับจ่ายเงินสด'!$B$15</f>
        <v>0</v>
      </c>
      <c r="C15" s="5" t="s">
        <v>84</v>
      </c>
      <c r="D15" s="60" t="s">
        <v>85</v>
      </c>
      <c r="E15" s="7"/>
    </row>
    <row r="16" spans="1:5" ht="23.25">
      <c r="A16" s="6">
        <v>14200000</v>
      </c>
      <c r="B16" s="6">
        <f>E16+'[1]งบรับจ่ายเงินสด'!$B$16</f>
        <v>11639127.38</v>
      </c>
      <c r="C16" s="5" t="s">
        <v>86</v>
      </c>
      <c r="D16" s="60" t="s">
        <v>87</v>
      </c>
      <c r="E16" s="7">
        <v>2013977.82</v>
      </c>
    </row>
    <row r="17" spans="1:5" ht="23.25">
      <c r="A17" s="6">
        <v>11000000</v>
      </c>
      <c r="B17" s="6">
        <f>E17+'[1]งบรับจ่ายเงินสด'!$B$17</f>
        <v>9243574</v>
      </c>
      <c r="C17" s="5" t="s">
        <v>88</v>
      </c>
      <c r="D17" s="60" t="s">
        <v>89</v>
      </c>
      <c r="E17" s="7"/>
    </row>
    <row r="18" spans="1:5" ht="24" thickBot="1">
      <c r="A18" s="9">
        <f>SUM(A10:A17)</f>
        <v>26000000</v>
      </c>
      <c r="B18" s="9">
        <f>SUM(B10:B17)</f>
        <v>21443913.82</v>
      </c>
      <c r="C18" s="5"/>
      <c r="D18" s="60"/>
      <c r="E18" s="9">
        <f>SUM(E10:E17)</f>
        <v>2060668.85</v>
      </c>
    </row>
    <row r="19" spans="1:5" ht="24" thickTop="1">
      <c r="A19" s="6"/>
      <c r="B19" s="6">
        <f>E19</f>
        <v>1353000</v>
      </c>
      <c r="C19" s="5" t="s">
        <v>233</v>
      </c>
      <c r="D19" s="60"/>
      <c r="E19" s="7">
        <v>1353000</v>
      </c>
    </row>
    <row r="20" spans="1:5" ht="23.25">
      <c r="A20" s="7"/>
      <c r="B20" s="6">
        <f>E20+'[1]งบรับจ่ายเงินสด'!$B$19</f>
        <v>442405.55</v>
      </c>
      <c r="C20" s="5" t="s">
        <v>90</v>
      </c>
      <c r="D20" s="60" t="s">
        <v>29</v>
      </c>
      <c r="E20" s="7">
        <v>23461.33</v>
      </c>
    </row>
    <row r="21" spans="1:5" ht="23.25">
      <c r="A21" s="7"/>
      <c r="B21" s="6">
        <f>E21+'[1]งบรับจ่ายเงินสด'!$B$20</f>
        <v>60190</v>
      </c>
      <c r="C21" s="5" t="s">
        <v>9</v>
      </c>
      <c r="D21" s="60" t="s">
        <v>10</v>
      </c>
      <c r="E21" s="6">
        <v>19800</v>
      </c>
    </row>
    <row r="22" spans="1:5" ht="23.25">
      <c r="A22" s="7"/>
      <c r="B22" s="6">
        <f>E22+'[1]งบรับจ่ายเงินสด'!$B$21</f>
        <v>12759</v>
      </c>
      <c r="C22" s="5" t="s">
        <v>91</v>
      </c>
      <c r="D22" s="60" t="s">
        <v>33</v>
      </c>
      <c r="E22" s="6">
        <v>3400</v>
      </c>
    </row>
    <row r="23" spans="1:5" ht="23.25">
      <c r="A23" s="7"/>
      <c r="B23" s="6">
        <f>E23+'[1]งบรับจ่ายเงินสด'!$B$22</f>
        <v>1492.73</v>
      </c>
      <c r="C23" s="5" t="s">
        <v>178</v>
      </c>
      <c r="D23" s="60"/>
      <c r="E23" s="6"/>
    </row>
    <row r="24" spans="1:5" ht="23.25">
      <c r="A24" s="7"/>
      <c r="B24" s="6">
        <f>E24+'[1]งบรับจ่ายเงินสด'!$B$23</f>
        <v>20000</v>
      </c>
      <c r="C24" s="61" t="s">
        <v>179</v>
      </c>
      <c r="D24" s="60"/>
      <c r="E24" s="6"/>
    </row>
    <row r="25" spans="1:5" ht="23.25">
      <c r="A25" s="7"/>
      <c r="B25" s="6">
        <f>E25+'[1]งบรับจ่ายเงินสด'!$B$24</f>
        <v>5448000</v>
      </c>
      <c r="C25" s="5" t="s">
        <v>180</v>
      </c>
      <c r="D25" s="60"/>
      <c r="E25" s="6"/>
    </row>
    <row r="26" spans="1:5" ht="23.25">
      <c r="A26" s="7"/>
      <c r="B26" s="6">
        <f>E26+'[1]งบรับจ่ายเงินสด'!$B$25</f>
        <v>457500</v>
      </c>
      <c r="C26" s="5" t="s">
        <v>207</v>
      </c>
      <c r="D26" s="60"/>
      <c r="E26" s="84"/>
    </row>
    <row r="27" spans="1:5" ht="23.25">
      <c r="A27" s="7"/>
      <c r="B27" s="62">
        <f>SUM(B19:B26)</f>
        <v>7795347.28</v>
      </c>
      <c r="C27" s="14"/>
      <c r="D27" s="34"/>
      <c r="E27" s="62">
        <f>SUM(E19:E26)</f>
        <v>1399661.33</v>
      </c>
    </row>
    <row r="28" spans="1:5" ht="24" thickBot="1">
      <c r="A28" s="7"/>
      <c r="B28" s="9">
        <f>B18+B27</f>
        <v>29239261.1</v>
      </c>
      <c r="C28" s="63" t="s">
        <v>92</v>
      </c>
      <c r="D28" s="34"/>
      <c r="E28" s="9">
        <f>E18+E27</f>
        <v>3460330.18</v>
      </c>
    </row>
    <row r="29" spans="1:5" ht="24" thickTop="1">
      <c r="A29" s="7"/>
      <c r="B29" s="64"/>
      <c r="C29" s="17"/>
      <c r="D29" s="34"/>
      <c r="E29" s="64"/>
    </row>
    <row r="30" spans="1:5" ht="23.25">
      <c r="A30" s="7"/>
      <c r="B30" s="64"/>
      <c r="C30" s="17"/>
      <c r="D30" s="34"/>
      <c r="E30" s="64"/>
    </row>
    <row r="31" spans="1:5" ht="23.25">
      <c r="A31" s="7"/>
      <c r="B31" s="64"/>
      <c r="C31" s="17"/>
      <c r="D31" s="34"/>
      <c r="E31" s="64"/>
    </row>
    <row r="32" spans="1:5" ht="23.25">
      <c r="A32" s="7"/>
      <c r="B32" s="64"/>
      <c r="C32" s="17"/>
      <c r="D32" s="34"/>
      <c r="E32" s="64"/>
    </row>
    <row r="33" spans="1:5" ht="23.25">
      <c r="A33" s="7"/>
      <c r="B33" s="64"/>
      <c r="C33" s="17"/>
      <c r="D33" s="34"/>
      <c r="E33" s="64"/>
    </row>
    <row r="34" spans="1:5" ht="23.25">
      <c r="A34" s="7"/>
      <c r="B34" s="64"/>
      <c r="C34" s="17"/>
      <c r="D34" s="34"/>
      <c r="E34" s="64"/>
    </row>
    <row r="35" spans="1:5" ht="23.25">
      <c r="A35" s="7"/>
      <c r="B35" s="64"/>
      <c r="C35" s="17"/>
      <c r="D35" s="34"/>
      <c r="E35" s="64"/>
    </row>
    <row r="36" spans="1:5" ht="24" thickBot="1">
      <c r="A36" s="7"/>
      <c r="B36" s="64"/>
      <c r="C36" s="17"/>
      <c r="D36" s="34"/>
      <c r="E36" s="64"/>
    </row>
    <row r="37" spans="1:5" ht="24" customHeight="1" thickTop="1">
      <c r="A37" s="178" t="s">
        <v>67</v>
      </c>
      <c r="B37" s="179"/>
      <c r="C37" s="180" t="s">
        <v>2</v>
      </c>
      <c r="D37" s="160" t="s">
        <v>3</v>
      </c>
      <c r="E37" s="65" t="s">
        <v>68</v>
      </c>
    </row>
    <row r="38" spans="1:5" ht="24" customHeight="1">
      <c r="A38" s="52" t="s">
        <v>69</v>
      </c>
      <c r="B38" s="52" t="s">
        <v>70</v>
      </c>
      <c r="C38" s="158"/>
      <c r="D38" s="181"/>
      <c r="E38" s="66" t="s">
        <v>70</v>
      </c>
    </row>
    <row r="39" spans="1:5" ht="24" customHeight="1" thickBot="1">
      <c r="A39" s="54" t="s">
        <v>71</v>
      </c>
      <c r="B39" s="54" t="s">
        <v>71</v>
      </c>
      <c r="C39" s="159"/>
      <c r="D39" s="182"/>
      <c r="E39" s="67" t="s">
        <v>71</v>
      </c>
    </row>
    <row r="40" spans="1:5" ht="24" thickTop="1">
      <c r="A40" s="56"/>
      <c r="B40" s="56"/>
      <c r="C40" s="68" t="s">
        <v>93</v>
      </c>
      <c r="D40" s="69"/>
      <c r="E40" s="56"/>
    </row>
    <row r="41" spans="1:5" ht="23.25">
      <c r="A41" s="6">
        <v>2761150</v>
      </c>
      <c r="B41" s="6">
        <f>E41+'[1]งบรับจ่ายเงินสด'!$B$40</f>
        <v>1185618</v>
      </c>
      <c r="C41" s="5" t="s">
        <v>13</v>
      </c>
      <c r="D41" s="60" t="s">
        <v>94</v>
      </c>
      <c r="E41" s="6">
        <v>155388</v>
      </c>
    </row>
    <row r="42" spans="1:5" ht="23.25">
      <c r="A42" s="6">
        <v>4543270</v>
      </c>
      <c r="B42" s="6">
        <f>E42+'[1]งบรับจ่ายเงินสด'!$B$41</f>
        <v>2778205.8</v>
      </c>
      <c r="C42" s="5" t="s">
        <v>95</v>
      </c>
      <c r="D42" s="60" t="s">
        <v>96</v>
      </c>
      <c r="E42" s="6">
        <v>350710</v>
      </c>
    </row>
    <row r="43" spans="1:5" ht="23.25">
      <c r="A43" s="6">
        <v>2979680</v>
      </c>
      <c r="B43" s="6">
        <f>E43+'[1]งบรับจ่ายเงินสด'!$B$42</f>
        <v>1931598.6600000001</v>
      </c>
      <c r="C43" s="5" t="s">
        <v>16</v>
      </c>
      <c r="D43" s="60" t="s">
        <v>97</v>
      </c>
      <c r="E43" s="6">
        <v>241610</v>
      </c>
    </row>
    <row r="44" spans="1:7" ht="23.25">
      <c r="A44" s="6">
        <v>1806500</v>
      </c>
      <c r="B44" s="6">
        <f>E44+'[1]งบรับจ่ายเงินสด'!$B$43</f>
        <v>353148.5</v>
      </c>
      <c r="C44" s="5" t="s">
        <v>17</v>
      </c>
      <c r="D44" s="60" t="s">
        <v>98</v>
      </c>
      <c r="E44" s="6">
        <v>34875</v>
      </c>
      <c r="G44" s="7"/>
    </row>
    <row r="45" spans="1:5" ht="23.25">
      <c r="A45" s="6">
        <v>3332000</v>
      </c>
      <c r="B45" s="6">
        <f>E45+'[1]งบรับจ่ายเงินสด'!$B$44</f>
        <v>992106.31</v>
      </c>
      <c r="C45" s="5" t="s">
        <v>18</v>
      </c>
      <c r="D45" s="60" t="s">
        <v>99</v>
      </c>
      <c r="E45" s="6">
        <v>158445.25</v>
      </c>
    </row>
    <row r="46" spans="1:5" ht="23.25">
      <c r="A46" s="6">
        <v>2565520</v>
      </c>
      <c r="B46" s="6">
        <f>E46+'[1]งบรับจ่ายเงินสด'!$B$45</f>
        <v>1160077.8</v>
      </c>
      <c r="C46" s="5" t="s">
        <v>19</v>
      </c>
      <c r="D46" s="60" t="s">
        <v>100</v>
      </c>
      <c r="E46" s="6">
        <v>29875</v>
      </c>
    </row>
    <row r="47" spans="1:5" ht="23.25">
      <c r="A47" s="6">
        <v>353800</v>
      </c>
      <c r="B47" s="6">
        <f>E47+'[1]งบรับจ่ายเงินสด'!$B$46</f>
        <v>227477.29</v>
      </c>
      <c r="C47" s="5" t="s">
        <v>20</v>
      </c>
      <c r="D47" s="60" t="s">
        <v>101</v>
      </c>
      <c r="E47" s="6">
        <v>26068.2</v>
      </c>
    </row>
    <row r="48" spans="1:5" ht="23.25">
      <c r="A48" s="6">
        <v>1934980</v>
      </c>
      <c r="B48" s="6">
        <f>E48+'[1]งบรับจ่ายเงินสด'!$B$47</f>
        <v>767490</v>
      </c>
      <c r="C48" s="5" t="s">
        <v>21</v>
      </c>
      <c r="D48" s="60" t="s">
        <v>102</v>
      </c>
      <c r="E48" s="6">
        <v>0</v>
      </c>
    </row>
    <row r="49" spans="1:5" ht="23.25">
      <c r="A49" s="6">
        <v>174000</v>
      </c>
      <c r="B49" s="6">
        <f>E49+'[1]งบรับจ่ายเงินสด'!$B$48</f>
        <v>9000</v>
      </c>
      <c r="C49" s="5" t="s">
        <v>22</v>
      </c>
      <c r="D49" s="60" t="s">
        <v>103</v>
      </c>
      <c r="E49" s="6">
        <v>0</v>
      </c>
    </row>
    <row r="50" spans="1:5" ht="23.25">
      <c r="A50" s="6">
        <v>4918300</v>
      </c>
      <c r="B50" s="6">
        <f>E50+'[1]งบรับจ่ายเงินสด'!$B$49</f>
        <v>3121000</v>
      </c>
      <c r="C50" s="5" t="s">
        <v>24</v>
      </c>
      <c r="D50" s="60" t="s">
        <v>104</v>
      </c>
      <c r="E50" s="6"/>
    </row>
    <row r="51" spans="1:5" ht="23.25">
      <c r="A51" s="6">
        <v>630800</v>
      </c>
      <c r="B51" s="6">
        <f>E51+'[1]งบรับจ่ายเงินสด'!$B$50</f>
        <v>337800</v>
      </c>
      <c r="C51" s="5" t="s">
        <v>26</v>
      </c>
      <c r="D51" s="60" t="s">
        <v>105</v>
      </c>
      <c r="E51" s="6"/>
    </row>
    <row r="52" spans="1:5" ht="24" thickBot="1">
      <c r="A52" s="9">
        <f>SUM(A41:A51)</f>
        <v>26000000</v>
      </c>
      <c r="B52" s="9">
        <f>SUM(B41:B51)</f>
        <v>12863522.36</v>
      </c>
      <c r="C52" s="5"/>
      <c r="D52" s="60"/>
      <c r="E52" s="9">
        <f>SUM(E41:E51)</f>
        <v>996971.45</v>
      </c>
    </row>
    <row r="53" spans="1:5" ht="24" thickTop="1">
      <c r="A53" s="6"/>
      <c r="B53" s="6">
        <f>E53</f>
        <v>1353000</v>
      </c>
      <c r="C53" s="5" t="s">
        <v>234</v>
      </c>
      <c r="D53" s="60"/>
      <c r="E53" s="6">
        <v>1353000</v>
      </c>
    </row>
    <row r="54" spans="1:5" ht="23.25">
      <c r="A54" s="7"/>
      <c r="B54" s="6">
        <f>E54+'[1]งบรับจ่ายเงินสด'!$B$52</f>
        <v>3814735.52</v>
      </c>
      <c r="C54" s="5" t="s">
        <v>106</v>
      </c>
      <c r="D54" s="60" t="s">
        <v>107</v>
      </c>
      <c r="E54" s="6"/>
    </row>
    <row r="55" spans="1:5" ht="23.25">
      <c r="A55" s="7"/>
      <c r="B55" s="6">
        <f>E55+'[1]งบรับจ่ายเงินสด'!$B$53</f>
        <v>584594.82</v>
      </c>
      <c r="C55" s="5" t="s">
        <v>108</v>
      </c>
      <c r="D55" s="60"/>
      <c r="E55" s="6"/>
    </row>
    <row r="56" spans="1:5" ht="23.25">
      <c r="A56" s="7"/>
      <c r="B56" s="6">
        <f>E56+'[1]งบรับจ่ายเงินสด'!$B$54</f>
        <v>65000</v>
      </c>
      <c r="C56" s="5" t="s">
        <v>192</v>
      </c>
      <c r="D56" s="60" t="s">
        <v>33</v>
      </c>
      <c r="E56" s="6"/>
    </row>
    <row r="57" spans="1:5" ht="23.25">
      <c r="A57" s="7"/>
      <c r="B57" s="6">
        <f>E57+'[1]งบรับจ่ายเงินสด'!$B$55</f>
        <v>268721.18</v>
      </c>
      <c r="C57" s="5" t="s">
        <v>109</v>
      </c>
      <c r="D57" s="60" t="s">
        <v>29</v>
      </c>
      <c r="E57" s="7">
        <v>57483.77</v>
      </c>
    </row>
    <row r="58" spans="1:5" ht="23.25">
      <c r="A58" s="7"/>
      <c r="B58" s="6">
        <f>E58+'[1]งบรับจ่ายเงินสด'!$B$56</f>
        <v>2193354</v>
      </c>
      <c r="C58" s="5" t="s">
        <v>9</v>
      </c>
      <c r="D58" s="60" t="s">
        <v>10</v>
      </c>
      <c r="E58" s="6">
        <v>48880</v>
      </c>
    </row>
    <row r="59" spans="1:5" ht="23.25">
      <c r="A59" s="7"/>
      <c r="B59" s="6">
        <f>E59+'[1]งบรับจ่ายเงินสด'!$B$57</f>
        <v>975047</v>
      </c>
      <c r="C59" s="5" t="s">
        <v>110</v>
      </c>
      <c r="D59" s="60"/>
      <c r="E59" s="6"/>
    </row>
    <row r="60" spans="1:5" ht="23.25">
      <c r="A60" s="7"/>
      <c r="B60" s="6">
        <f>E60+'[1]งบรับจ่ายเงินสด'!$B$58</f>
        <v>108950</v>
      </c>
      <c r="C60" s="5" t="s">
        <v>111</v>
      </c>
      <c r="D60" s="60"/>
      <c r="E60" s="6"/>
    </row>
    <row r="61" spans="1:5" ht="23.25">
      <c r="A61" s="7"/>
      <c r="B61" s="6">
        <f>E61+'[1]งบรับจ่ายเงินสด'!$B$59</f>
        <v>3558000</v>
      </c>
      <c r="C61" s="14" t="s">
        <v>195</v>
      </c>
      <c r="D61" s="60"/>
      <c r="E61" s="84">
        <v>598000</v>
      </c>
    </row>
    <row r="62" spans="1:5" ht="23.25">
      <c r="A62" s="7"/>
      <c r="B62" s="6">
        <f>E62+'[1]งบรับจ่ายเงินสด'!$B$60</f>
        <v>179500</v>
      </c>
      <c r="C62" s="14" t="s">
        <v>209</v>
      </c>
      <c r="D62" s="156"/>
      <c r="E62" s="84">
        <v>91500</v>
      </c>
    </row>
    <row r="63" spans="1:5" ht="23.25">
      <c r="A63" s="7"/>
      <c r="B63" s="62">
        <f>SUM(B53:B62)</f>
        <v>13100902.52</v>
      </c>
      <c r="C63" s="14"/>
      <c r="D63" s="34"/>
      <c r="E63" s="62">
        <f>SUM(E53:E62)</f>
        <v>2148863.77</v>
      </c>
    </row>
    <row r="64" spans="1:5" ht="23.25">
      <c r="A64" s="7"/>
      <c r="B64" s="70">
        <f>B52+B63</f>
        <v>25964424.88</v>
      </c>
      <c r="C64" s="63" t="s">
        <v>112</v>
      </c>
      <c r="D64" s="15"/>
      <c r="E64" s="70">
        <f>E52+E63</f>
        <v>3145835.2199999997</v>
      </c>
    </row>
    <row r="65" spans="1:5" ht="23.25">
      <c r="A65" s="7"/>
      <c r="B65" s="6"/>
      <c r="C65" s="71" t="s">
        <v>113</v>
      </c>
      <c r="D65" s="15"/>
      <c r="E65" s="6"/>
    </row>
    <row r="66" spans="1:5" ht="23.25">
      <c r="A66" s="7"/>
      <c r="B66" s="72">
        <f>B28-B64</f>
        <v>3274836.2200000025</v>
      </c>
      <c r="C66" s="73" t="s">
        <v>114</v>
      </c>
      <c r="D66" s="15"/>
      <c r="E66" s="6">
        <f>E28-E64</f>
        <v>314494.9600000004</v>
      </c>
    </row>
    <row r="67" spans="1:7" ht="23.25">
      <c r="A67" s="7"/>
      <c r="B67" s="6"/>
      <c r="C67" s="71" t="s">
        <v>115</v>
      </c>
      <c r="D67" s="15"/>
      <c r="E67" s="6"/>
      <c r="G67" s="7"/>
    </row>
    <row r="68" spans="1:7" ht="24" thickBot="1">
      <c r="A68" s="7"/>
      <c r="B68" s="9">
        <f>B8+B66</f>
        <v>22796475.160000004</v>
      </c>
      <c r="C68" s="63" t="s">
        <v>116</v>
      </c>
      <c r="D68" s="15"/>
      <c r="E68" s="9">
        <f>E8+E66</f>
        <v>22796475.16</v>
      </c>
      <c r="F68" s="27"/>
      <c r="G68" s="7"/>
    </row>
    <row r="69" ht="24" thickTop="1"/>
    <row r="70" ht="23.25">
      <c r="A70" s="1" t="s">
        <v>117</v>
      </c>
    </row>
    <row r="71" ht="23.25">
      <c r="A71" s="1" t="s">
        <v>118</v>
      </c>
    </row>
    <row r="72" ht="23.25">
      <c r="A72" s="1" t="s">
        <v>119</v>
      </c>
    </row>
  </sheetData>
  <mergeCells count="10">
    <mergeCell ref="A5:B5"/>
    <mergeCell ref="C5:C7"/>
    <mergeCell ref="D5:D7"/>
    <mergeCell ref="A37:B37"/>
    <mergeCell ref="C37:C39"/>
    <mergeCell ref="D37:D39"/>
    <mergeCell ref="A1:C1"/>
    <mergeCell ref="D1:E1"/>
    <mergeCell ref="A3:E3"/>
    <mergeCell ref="D4:E4"/>
  </mergeCells>
  <printOptions/>
  <pageMargins left="0.1968503937007874" right="0" top="0.3937007874015748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5"/>
  <sheetViews>
    <sheetView workbookViewId="0" topLeftCell="A8">
      <selection activeCell="B22" sqref="B22"/>
    </sheetView>
  </sheetViews>
  <sheetFormatPr defaultColWidth="9.140625" defaultRowHeight="12.75"/>
  <cols>
    <col min="1" max="1" width="68.00390625" style="1" customWidth="1"/>
    <col min="2" max="2" width="24.140625" style="1" customWidth="1"/>
    <col min="3" max="3" width="9.140625" style="1" customWidth="1"/>
    <col min="4" max="5" width="13.8515625" style="1" bestFit="1" customWidth="1"/>
    <col min="6" max="6" width="12.7109375" style="1" bestFit="1" customWidth="1"/>
    <col min="7" max="16384" width="9.140625" style="1" customWidth="1"/>
  </cols>
  <sheetData>
    <row r="1" spans="1:2" ht="18" customHeight="1">
      <c r="A1" s="184" t="s">
        <v>219</v>
      </c>
      <c r="B1" s="184"/>
    </row>
    <row r="2" spans="1:2" ht="23.25">
      <c r="A2" s="74" t="s">
        <v>120</v>
      </c>
      <c r="B2" s="75">
        <v>61177.77</v>
      </c>
    </row>
    <row r="3" spans="1:2" ht="23.25">
      <c r="A3" s="5" t="s">
        <v>121</v>
      </c>
      <c r="B3" s="6">
        <v>135823.4</v>
      </c>
    </row>
    <row r="4" spans="1:2" ht="21.75" customHeight="1">
      <c r="A4" s="5" t="s">
        <v>122</v>
      </c>
      <c r="B4" s="6">
        <v>11120</v>
      </c>
    </row>
    <row r="5" spans="1:2" ht="21.75" customHeight="1" hidden="1">
      <c r="A5" s="5" t="s">
        <v>123</v>
      </c>
      <c r="B5" s="6"/>
    </row>
    <row r="6" spans="1:2" ht="22.5" customHeight="1">
      <c r="A6" s="5" t="s">
        <v>124</v>
      </c>
      <c r="B6" s="6">
        <v>3996</v>
      </c>
    </row>
    <row r="7" spans="1:2" ht="22.5" customHeight="1" hidden="1">
      <c r="A7" s="5" t="s">
        <v>125</v>
      </c>
      <c r="B7" s="6"/>
    </row>
    <row r="8" spans="1:2" ht="23.25">
      <c r="A8" s="5" t="s">
        <v>126</v>
      </c>
      <c r="B8" s="6">
        <v>91160</v>
      </c>
    </row>
    <row r="9" spans="1:2" ht="23.25" customHeight="1">
      <c r="A9" s="5" t="s">
        <v>127</v>
      </c>
      <c r="B9" s="6">
        <v>819.65</v>
      </c>
    </row>
    <row r="10" spans="1:2" ht="24" customHeight="1" hidden="1">
      <c r="A10" s="5" t="s">
        <v>128</v>
      </c>
      <c r="B10" s="6"/>
    </row>
    <row r="11" spans="1:2" ht="24" customHeight="1">
      <c r="A11" s="5" t="s">
        <v>129</v>
      </c>
      <c r="B11" s="6">
        <v>49781.92</v>
      </c>
    </row>
    <row r="12" spans="1:2" ht="24.75" customHeight="1" hidden="1">
      <c r="A12" s="5" t="s">
        <v>130</v>
      </c>
      <c r="B12" s="6"/>
    </row>
    <row r="13" spans="1:2" ht="23.25">
      <c r="A13" s="5" t="s">
        <v>80</v>
      </c>
      <c r="B13" s="6">
        <v>42760.5</v>
      </c>
    </row>
    <row r="14" spans="1:2" ht="23.25">
      <c r="A14" s="5" t="s">
        <v>131</v>
      </c>
      <c r="B14" s="6">
        <v>400</v>
      </c>
    </row>
    <row r="15" spans="1:2" ht="23.25">
      <c r="A15" s="5" t="s">
        <v>132</v>
      </c>
      <c r="B15" s="6">
        <v>159400</v>
      </c>
    </row>
    <row r="16" spans="1:2" ht="23.25">
      <c r="A16" s="5" t="s">
        <v>133</v>
      </c>
      <c r="B16" s="6">
        <v>2060</v>
      </c>
    </row>
    <row r="17" spans="1:2" ht="23.25">
      <c r="A17" s="5" t="s">
        <v>134</v>
      </c>
      <c r="B17" s="6">
        <v>1254121.14</v>
      </c>
    </row>
    <row r="18" spans="1:2" ht="23.25">
      <c r="A18" s="5" t="s">
        <v>135</v>
      </c>
      <c r="B18" s="6">
        <v>3278499.33</v>
      </c>
    </row>
    <row r="19" spans="1:2" ht="23.25">
      <c r="A19" s="5" t="s">
        <v>136</v>
      </c>
      <c r="B19" s="6">
        <v>2313731.98</v>
      </c>
    </row>
    <row r="20" spans="1:2" ht="23.25">
      <c r="A20" s="5" t="s">
        <v>141</v>
      </c>
      <c r="B20" s="6">
        <v>11502.23</v>
      </c>
    </row>
    <row r="21" spans="1:2" ht="23.25">
      <c r="A21" s="5" t="s">
        <v>137</v>
      </c>
      <c r="B21" s="6">
        <v>3588066.07</v>
      </c>
    </row>
    <row r="22" spans="1:2" ht="22.5" customHeight="1">
      <c r="A22" s="5" t="s">
        <v>139</v>
      </c>
      <c r="B22" s="6">
        <v>61998.33</v>
      </c>
    </row>
    <row r="23" spans="1:2" ht="22.5" customHeight="1">
      <c r="A23" s="5" t="s">
        <v>140</v>
      </c>
      <c r="B23" s="6">
        <v>95626.3</v>
      </c>
    </row>
    <row r="24" spans="1:2" ht="23.25" customHeight="1">
      <c r="A24" s="5" t="s">
        <v>88</v>
      </c>
      <c r="B24" s="6">
        <v>9226774</v>
      </c>
    </row>
    <row r="25" spans="1:2" ht="23.25" customHeight="1">
      <c r="A25" s="5" t="s">
        <v>257</v>
      </c>
      <c r="B25" s="6">
        <v>1353000</v>
      </c>
    </row>
    <row r="26" spans="1:2" ht="23.25">
      <c r="A26" s="5" t="s">
        <v>138</v>
      </c>
      <c r="B26" s="6">
        <v>1035582</v>
      </c>
    </row>
    <row r="27" spans="1:2" ht="23.25">
      <c r="A27" s="5" t="s">
        <v>182</v>
      </c>
      <c r="B27" s="6">
        <v>1513.2</v>
      </c>
    </row>
    <row r="28" spans="1:2" ht="23.25">
      <c r="A28" s="5" t="s">
        <v>193</v>
      </c>
      <c r="B28" s="6">
        <v>2000</v>
      </c>
    </row>
    <row r="29" spans="1:2" ht="23.25">
      <c r="A29" s="5" t="s">
        <v>206</v>
      </c>
      <c r="B29" s="6">
        <v>16800</v>
      </c>
    </row>
    <row r="30" spans="1:5" ht="24" thickBot="1">
      <c r="A30" s="8"/>
      <c r="B30" s="76">
        <f>SUM(B2:B29)</f>
        <v>22797713.82</v>
      </c>
      <c r="E30" s="27"/>
    </row>
    <row r="31" spans="1:5" ht="24" thickTop="1">
      <c r="A31" s="15"/>
      <c r="B31" s="108"/>
      <c r="D31" s="7"/>
      <c r="E31" s="27"/>
    </row>
    <row r="32" spans="1:5" ht="23.25">
      <c r="A32" s="15"/>
      <c r="B32" s="108"/>
      <c r="D32" s="7"/>
      <c r="E32" s="27"/>
    </row>
    <row r="33" spans="1:5" ht="23.25">
      <c r="A33" s="15"/>
      <c r="B33" s="108"/>
      <c r="D33" s="7"/>
      <c r="E33" s="27"/>
    </row>
    <row r="34" spans="1:5" ht="23.25">
      <c r="A34" s="15"/>
      <c r="B34" s="108"/>
      <c r="D34" s="7"/>
      <c r="E34" s="27"/>
    </row>
    <row r="35" spans="1:5" ht="23.25">
      <c r="A35" s="15"/>
      <c r="B35" s="108"/>
      <c r="D35" s="7"/>
      <c r="E35" s="27"/>
    </row>
    <row r="36" spans="1:5" ht="23.25">
      <c r="A36" s="15"/>
      <c r="B36" s="108"/>
      <c r="D36" s="7"/>
      <c r="E36" s="27"/>
    </row>
    <row r="37" spans="1:5" ht="23.25">
      <c r="A37" s="15"/>
      <c r="B37" s="108"/>
      <c r="D37" s="7"/>
      <c r="E37" s="27"/>
    </row>
    <row r="38" spans="1:5" ht="23.25">
      <c r="A38" s="15"/>
      <c r="B38" s="108"/>
      <c r="D38" s="7"/>
      <c r="E38" s="27"/>
    </row>
    <row r="39" spans="1:5" ht="23.25">
      <c r="A39" s="15"/>
      <c r="B39" s="108"/>
      <c r="D39" s="7"/>
      <c r="E39" s="27"/>
    </row>
    <row r="40" spans="1:5" ht="23.25">
      <c r="A40" s="15"/>
      <c r="B40" s="108"/>
      <c r="D40" s="7"/>
      <c r="E40" s="27"/>
    </row>
    <row r="41" spans="1:2" ht="23.25">
      <c r="A41" s="184" t="s">
        <v>220</v>
      </c>
      <c r="B41" s="184"/>
    </row>
    <row r="42" spans="1:2" ht="23.25">
      <c r="A42" s="74" t="s">
        <v>142</v>
      </c>
      <c r="B42" s="77">
        <v>14264.31</v>
      </c>
    </row>
    <row r="43" spans="1:2" ht="23.25">
      <c r="A43" s="5" t="s">
        <v>143</v>
      </c>
      <c r="B43" s="78">
        <v>717380</v>
      </c>
    </row>
    <row r="44" spans="1:2" ht="23.25">
      <c r="A44" s="5" t="s">
        <v>144</v>
      </c>
      <c r="B44" s="78">
        <v>3680.39</v>
      </c>
    </row>
    <row r="45" spans="1:2" ht="23.25">
      <c r="A45" s="5" t="s">
        <v>145</v>
      </c>
      <c r="B45" s="78">
        <v>4098.29</v>
      </c>
    </row>
    <row r="46" spans="1:2" ht="23.25">
      <c r="A46" s="5" t="s">
        <v>180</v>
      </c>
      <c r="B46" s="6">
        <v>639500</v>
      </c>
    </row>
    <row r="47" spans="1:2" ht="23.25">
      <c r="A47" s="5" t="s">
        <v>207</v>
      </c>
      <c r="B47" s="6">
        <v>274500</v>
      </c>
    </row>
    <row r="48" spans="1:2" ht="23.25">
      <c r="A48" s="5" t="s">
        <v>203</v>
      </c>
      <c r="B48" s="6">
        <v>0</v>
      </c>
    </row>
    <row r="49" spans="1:2" ht="23.25">
      <c r="A49" s="8"/>
      <c r="B49" s="79">
        <f>SUM(B42:B48)</f>
        <v>1653422.9900000002</v>
      </c>
    </row>
    <row r="50" spans="1:2" ht="23.25">
      <c r="A50" s="15"/>
      <c r="B50" s="80"/>
    </row>
    <row r="51" spans="1:2" ht="23.25">
      <c r="A51" s="15"/>
      <c r="B51" s="80"/>
    </row>
    <row r="52" spans="1:2" ht="23.25">
      <c r="A52" s="15"/>
      <c r="B52" s="80"/>
    </row>
    <row r="53" spans="1:2" ht="23.25">
      <c r="A53" s="15"/>
      <c r="B53" s="80"/>
    </row>
    <row r="54" spans="1:2" ht="23.25">
      <c r="A54" s="15"/>
      <c r="B54" s="80"/>
    </row>
    <row r="55" spans="1:2" ht="23.25">
      <c r="A55" s="15"/>
      <c r="B55" s="80"/>
    </row>
    <row r="56" spans="1:2" ht="23.25">
      <c r="A56" s="15"/>
      <c r="B56" s="80"/>
    </row>
    <row r="57" spans="1:2" ht="23.25">
      <c r="A57" s="15"/>
      <c r="B57" s="80"/>
    </row>
    <row r="58" spans="1:2" ht="23.25">
      <c r="A58" s="15"/>
      <c r="B58" s="80"/>
    </row>
    <row r="59" spans="1:2" ht="23.25">
      <c r="A59" s="15"/>
      <c r="B59" s="80"/>
    </row>
    <row r="60" spans="1:2" ht="23.25">
      <c r="A60" s="15"/>
      <c r="B60" s="80"/>
    </row>
    <row r="61" spans="1:2" ht="23.25">
      <c r="A61" s="15"/>
      <c r="B61" s="80"/>
    </row>
    <row r="62" spans="1:2" ht="23.25">
      <c r="A62" s="15"/>
      <c r="B62" s="80"/>
    </row>
    <row r="63" spans="1:2" ht="23.25">
      <c r="A63" s="15"/>
      <c r="B63" s="80"/>
    </row>
    <row r="64" spans="1:2" ht="23.25">
      <c r="A64" s="15"/>
      <c r="B64" s="80"/>
    </row>
    <row r="65" spans="1:2" ht="23.25">
      <c r="A65" s="15"/>
      <c r="B65" s="80"/>
    </row>
    <row r="66" spans="1:2" ht="23.25">
      <c r="A66" s="15"/>
      <c r="B66" s="80"/>
    </row>
    <row r="67" spans="1:2" ht="23.25">
      <c r="A67" s="15"/>
      <c r="B67" s="80"/>
    </row>
    <row r="68" spans="1:2" ht="23.25">
      <c r="A68" s="15"/>
      <c r="B68" s="80"/>
    </row>
    <row r="69" spans="1:2" ht="23.25">
      <c r="A69" s="15"/>
      <c r="B69" s="80"/>
    </row>
    <row r="70" spans="1:2" ht="23.25">
      <c r="A70" s="15"/>
      <c r="B70" s="80"/>
    </row>
    <row r="71" spans="1:2" ht="23.25">
      <c r="A71" s="15"/>
      <c r="B71" s="80"/>
    </row>
    <row r="72" spans="1:2" ht="23.25">
      <c r="A72" s="15"/>
      <c r="B72" s="80"/>
    </row>
    <row r="73" spans="1:2" ht="23.25">
      <c r="A73" s="15"/>
      <c r="B73" s="80"/>
    </row>
    <row r="74" spans="1:2" ht="23.25">
      <c r="A74" s="185" t="s">
        <v>221</v>
      </c>
      <c r="B74" s="185"/>
    </row>
    <row r="75" spans="1:2" ht="24" thickBot="1">
      <c r="A75" s="81" t="s">
        <v>146</v>
      </c>
      <c r="B75" s="82">
        <f>SUM(B76:B79)</f>
        <v>15126.28</v>
      </c>
    </row>
    <row r="76" spans="1:2" ht="24" thickTop="1">
      <c r="A76" s="5" t="s">
        <v>147</v>
      </c>
      <c r="B76" s="6">
        <v>4728</v>
      </c>
    </row>
    <row r="77" spans="1:2" ht="23.25">
      <c r="A77" s="5" t="s">
        <v>148</v>
      </c>
      <c r="B77" s="6">
        <v>9078.28</v>
      </c>
    </row>
    <row r="78" spans="1:2" ht="23.25">
      <c r="A78" s="5" t="s">
        <v>149</v>
      </c>
      <c r="B78" s="6">
        <v>1320</v>
      </c>
    </row>
    <row r="79" spans="1:2" ht="23.25">
      <c r="A79" s="5" t="s">
        <v>150</v>
      </c>
      <c r="B79" s="6">
        <v>0</v>
      </c>
    </row>
    <row r="80" spans="1:2" ht="24" thickBot="1">
      <c r="A80" s="59" t="s">
        <v>151</v>
      </c>
      <c r="B80" s="82">
        <f>SUM(B81:B88)</f>
        <v>14160</v>
      </c>
    </row>
    <row r="81" spans="1:2" ht="24" thickTop="1">
      <c r="A81" s="5" t="s">
        <v>152</v>
      </c>
      <c r="B81" s="6">
        <v>14060</v>
      </c>
    </row>
    <row r="82" spans="1:2" ht="23.25" hidden="1">
      <c r="A82" s="5" t="s">
        <v>153</v>
      </c>
      <c r="B82" s="6"/>
    </row>
    <row r="83" spans="1:2" ht="23.25" hidden="1">
      <c r="A83" s="5" t="s">
        <v>154</v>
      </c>
      <c r="B83" s="6"/>
    </row>
    <row r="84" spans="1:2" ht="23.25">
      <c r="A84" s="5" t="s">
        <v>190</v>
      </c>
      <c r="B84" s="6">
        <v>0</v>
      </c>
    </row>
    <row r="85" spans="1:2" ht="22.5" customHeight="1">
      <c r="A85" s="5" t="s">
        <v>155</v>
      </c>
      <c r="B85" s="6">
        <v>0</v>
      </c>
    </row>
    <row r="86" spans="1:2" ht="23.25" hidden="1">
      <c r="A86" s="5" t="s">
        <v>155</v>
      </c>
      <c r="B86" s="6"/>
    </row>
    <row r="87" spans="1:2" ht="23.25">
      <c r="A87" s="5" t="s">
        <v>236</v>
      </c>
      <c r="B87" s="6">
        <v>100</v>
      </c>
    </row>
    <row r="88" spans="1:2" ht="23.25">
      <c r="A88" s="5" t="s">
        <v>183</v>
      </c>
      <c r="B88" s="6">
        <v>0</v>
      </c>
    </row>
    <row r="89" spans="1:2" ht="24" thickBot="1">
      <c r="A89" s="59" t="s">
        <v>191</v>
      </c>
      <c r="B89" s="82">
        <f>SUM(B90)</f>
        <v>7518.75</v>
      </c>
    </row>
    <row r="90" spans="1:2" ht="24" thickTop="1">
      <c r="A90" s="5" t="s">
        <v>156</v>
      </c>
      <c r="B90" s="6">
        <v>7518.75</v>
      </c>
    </row>
    <row r="91" spans="1:2" ht="24" thickBot="1">
      <c r="A91" s="59" t="s">
        <v>157</v>
      </c>
      <c r="B91" s="82">
        <v>7036</v>
      </c>
    </row>
    <row r="92" spans="1:2" ht="0.75" customHeight="1" thickTop="1">
      <c r="A92" s="5" t="s">
        <v>158</v>
      </c>
      <c r="B92" s="6">
        <v>0</v>
      </c>
    </row>
    <row r="93" spans="1:2" ht="24" thickBot="1">
      <c r="A93" s="59" t="s">
        <v>159</v>
      </c>
      <c r="B93" s="82">
        <f>SUM(B94:B95)</f>
        <v>2850</v>
      </c>
    </row>
    <row r="94" spans="1:2" ht="24" thickTop="1">
      <c r="A94" s="83" t="s">
        <v>160</v>
      </c>
      <c r="B94" s="84">
        <v>2400</v>
      </c>
    </row>
    <row r="95" spans="1:2" ht="23.25">
      <c r="A95" s="83" t="s">
        <v>161</v>
      </c>
      <c r="B95" s="84">
        <v>450</v>
      </c>
    </row>
    <row r="96" spans="1:2" ht="20.25" customHeight="1" thickBot="1">
      <c r="A96" s="59" t="s">
        <v>162</v>
      </c>
      <c r="B96" s="82">
        <f>SUM(B97:B104)</f>
        <v>2013977.8200000003</v>
      </c>
    </row>
    <row r="97" spans="1:2" ht="24" thickTop="1">
      <c r="A97" s="83" t="s">
        <v>163</v>
      </c>
      <c r="B97" s="6">
        <v>150234.13</v>
      </c>
    </row>
    <row r="98" spans="1:2" ht="23.25">
      <c r="A98" s="83" t="s">
        <v>164</v>
      </c>
      <c r="B98" s="6">
        <v>458044.53</v>
      </c>
    </row>
    <row r="99" spans="1:2" ht="23.25">
      <c r="A99" s="83" t="s">
        <v>187</v>
      </c>
      <c r="B99" s="6">
        <v>962410.29</v>
      </c>
    </row>
    <row r="100" spans="1:2" ht="23.25">
      <c r="A100" s="83" t="s">
        <v>165</v>
      </c>
      <c r="B100" s="6">
        <v>330147.59</v>
      </c>
    </row>
    <row r="101" spans="1:2" ht="23.25">
      <c r="A101" s="83" t="s">
        <v>210</v>
      </c>
      <c r="B101" s="6">
        <v>0</v>
      </c>
    </row>
    <row r="102" spans="1:2" ht="24" customHeight="1">
      <c r="A102" s="83" t="s">
        <v>166</v>
      </c>
      <c r="B102" s="6">
        <v>90870</v>
      </c>
    </row>
    <row r="103" spans="1:6" ht="24" customHeight="1">
      <c r="A103" s="83" t="s">
        <v>188</v>
      </c>
      <c r="B103" s="6">
        <v>0</v>
      </c>
      <c r="F103" s="7"/>
    </row>
    <row r="104" spans="1:2" ht="24" customHeight="1">
      <c r="A104" s="83" t="s">
        <v>189</v>
      </c>
      <c r="B104" s="6">
        <v>22271.28</v>
      </c>
    </row>
    <row r="105" spans="1:2" ht="24" customHeight="1" thickBot="1">
      <c r="A105" s="87" t="s">
        <v>167</v>
      </c>
      <c r="B105" s="88">
        <f>SUM(B106+B107+B108)</f>
        <v>1353000</v>
      </c>
    </row>
    <row r="106" spans="1:2" ht="24" customHeight="1" thickTop="1">
      <c r="A106" s="85" t="s">
        <v>168</v>
      </c>
      <c r="B106" s="86">
        <v>0</v>
      </c>
    </row>
    <row r="107" spans="1:2" ht="24" customHeight="1">
      <c r="A107" s="85" t="s">
        <v>235</v>
      </c>
      <c r="B107" s="86">
        <v>1353000</v>
      </c>
    </row>
    <row r="108" spans="1:2" ht="24" customHeight="1">
      <c r="A108" s="85" t="s">
        <v>204</v>
      </c>
      <c r="B108" s="86">
        <v>0</v>
      </c>
    </row>
    <row r="109" spans="1:2" ht="24" customHeight="1" thickBot="1">
      <c r="A109" s="87" t="s">
        <v>169</v>
      </c>
      <c r="B109" s="88">
        <f>SUM(B110:B111)</f>
        <v>0</v>
      </c>
    </row>
    <row r="110" spans="1:2" ht="24" customHeight="1" thickTop="1">
      <c r="A110" s="85" t="s">
        <v>170</v>
      </c>
      <c r="B110" s="86">
        <v>0</v>
      </c>
    </row>
    <row r="111" spans="1:2" ht="24" customHeight="1">
      <c r="A111" s="85" t="s">
        <v>208</v>
      </c>
      <c r="B111" s="86">
        <v>0</v>
      </c>
    </row>
    <row r="112" spans="1:2" ht="24" thickBot="1">
      <c r="A112" s="89" t="s">
        <v>171</v>
      </c>
      <c r="B112" s="82">
        <f>B75+B80+B89+B91+B93+B96+B105+B109</f>
        <v>3413668.8500000006</v>
      </c>
    </row>
    <row r="113" spans="1:2" ht="24" thickTop="1">
      <c r="A113" s="93"/>
      <c r="B113" s="80"/>
    </row>
    <row r="114" spans="1:2" ht="23.25">
      <c r="A114" s="183" t="s">
        <v>222</v>
      </c>
      <c r="B114" s="183"/>
    </row>
    <row r="115" spans="1:2" ht="23.25">
      <c r="A115" s="90" t="s">
        <v>172</v>
      </c>
      <c r="B115" s="91">
        <v>14264.31</v>
      </c>
    </row>
    <row r="116" spans="1:2" ht="23.25">
      <c r="A116" s="92" t="s">
        <v>173</v>
      </c>
      <c r="B116" s="78">
        <v>8075</v>
      </c>
    </row>
    <row r="117" spans="1:2" ht="23.25">
      <c r="A117" s="5" t="s">
        <v>174</v>
      </c>
      <c r="B117" s="78">
        <v>509.99</v>
      </c>
    </row>
    <row r="118" spans="1:2" ht="23.25">
      <c r="A118" s="5" t="s">
        <v>175</v>
      </c>
      <c r="B118" s="78">
        <v>612.03</v>
      </c>
    </row>
    <row r="119" spans="1:2" ht="23.25">
      <c r="A119" s="5" t="s">
        <v>205</v>
      </c>
      <c r="B119" s="78">
        <v>0</v>
      </c>
    </row>
    <row r="120" spans="1:2" ht="24" thickBot="1">
      <c r="A120" s="89" t="s">
        <v>176</v>
      </c>
      <c r="B120" s="82">
        <f>SUM(B115:B119)</f>
        <v>23461.329999999998</v>
      </c>
    </row>
    <row r="121" spans="1:2" ht="24" thickTop="1">
      <c r="A121" s="93"/>
      <c r="B121" s="80"/>
    </row>
    <row r="122" spans="1:2" ht="23.25">
      <c r="A122" s="93"/>
      <c r="B122" s="80"/>
    </row>
    <row r="123" spans="1:2" ht="23.25">
      <c r="A123" s="15"/>
      <c r="B123" s="94"/>
    </row>
    <row r="124" spans="1:2" ht="23.25">
      <c r="A124" s="183" t="s">
        <v>223</v>
      </c>
      <c r="B124" s="183"/>
    </row>
    <row r="125" spans="1:2" ht="23.25">
      <c r="A125" s="90" t="s">
        <v>172</v>
      </c>
      <c r="B125" s="91">
        <v>16274.77</v>
      </c>
    </row>
    <row r="126" spans="1:2" ht="23.25">
      <c r="A126" s="92" t="s">
        <v>173</v>
      </c>
      <c r="B126" s="78">
        <v>3409</v>
      </c>
    </row>
    <row r="127" spans="1:2" ht="23.25">
      <c r="A127" s="5" t="s">
        <v>205</v>
      </c>
      <c r="B127" s="78">
        <v>37800</v>
      </c>
    </row>
    <row r="128" spans="1:2" ht="23.25">
      <c r="A128" s="5" t="s">
        <v>174</v>
      </c>
      <c r="B128" s="78">
        <v>0</v>
      </c>
    </row>
    <row r="129" spans="1:2" ht="23.25">
      <c r="A129" s="5" t="s">
        <v>175</v>
      </c>
      <c r="B129" s="78">
        <v>0</v>
      </c>
    </row>
    <row r="130" spans="1:2" ht="23.25">
      <c r="A130" s="5" t="s">
        <v>177</v>
      </c>
      <c r="B130" s="78">
        <v>0</v>
      </c>
    </row>
    <row r="131" spans="1:2" ht="24" thickBot="1">
      <c r="A131" s="89" t="s">
        <v>176</v>
      </c>
      <c r="B131" s="82">
        <f>SUM(B125:B130)</f>
        <v>57483.770000000004</v>
      </c>
    </row>
    <row r="132" spans="1:2" ht="24" thickTop="1">
      <c r="A132" s="15"/>
      <c r="B132" s="15"/>
    </row>
    <row r="133" spans="1:2" ht="23.25">
      <c r="A133" s="15"/>
      <c r="B133" s="15"/>
    </row>
    <row r="134" spans="1:2" ht="23.25">
      <c r="A134" s="15"/>
      <c r="B134" s="15"/>
    </row>
    <row r="135" spans="1:2" ht="23.25">
      <c r="A135" s="15"/>
      <c r="B135" s="15"/>
    </row>
  </sheetData>
  <mergeCells count="5">
    <mergeCell ref="A124:B124"/>
    <mergeCell ref="A1:B1"/>
    <mergeCell ref="A41:B41"/>
    <mergeCell ref="A74:B74"/>
    <mergeCell ref="A114:B114"/>
  </mergeCells>
  <printOptions/>
  <pageMargins left="0.35433070866141736" right="0" top="0.5905511811023623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4">
      <selection activeCell="K24" sqref="K23:K24"/>
    </sheetView>
  </sheetViews>
  <sheetFormatPr defaultColWidth="9.140625" defaultRowHeight="12.75"/>
  <cols>
    <col min="1" max="1" width="11.28125" style="0" customWidth="1"/>
    <col min="2" max="2" width="14.7109375" style="0" customWidth="1"/>
    <col min="3" max="3" width="14.28125" style="0" customWidth="1"/>
    <col min="4" max="4" width="13.140625" style="0" customWidth="1"/>
    <col min="5" max="5" width="10.28125" style="0" customWidth="1"/>
    <col min="6" max="6" width="12.28125" style="0" customWidth="1"/>
    <col min="7" max="7" width="12.7109375" style="0" customWidth="1"/>
    <col min="8" max="8" width="12.421875" style="0" customWidth="1"/>
    <col min="10" max="10" width="14.421875" style="0" customWidth="1"/>
    <col min="11" max="11" width="13.57421875" style="0" bestFit="1" customWidth="1"/>
  </cols>
  <sheetData>
    <row r="1" spans="1:8" ht="23.25">
      <c r="A1" s="10"/>
      <c r="B1" s="11"/>
      <c r="C1" s="11"/>
      <c r="D1" s="12"/>
      <c r="E1" s="10"/>
      <c r="F1" s="168"/>
      <c r="G1" s="168"/>
      <c r="H1" s="169"/>
    </row>
    <row r="2" spans="1:8" ht="23.25">
      <c r="A2" s="14" t="s">
        <v>40</v>
      </c>
      <c r="B2" s="15"/>
      <c r="C2" s="15"/>
      <c r="D2" s="16"/>
      <c r="E2" s="15"/>
      <c r="F2" s="163" t="s">
        <v>198</v>
      </c>
      <c r="G2" s="163"/>
      <c r="H2" s="164"/>
    </row>
    <row r="3" spans="1:8" ht="23.25">
      <c r="A3" s="14"/>
      <c r="B3" s="17" t="s">
        <v>42</v>
      </c>
      <c r="C3" s="15"/>
      <c r="D3" s="16"/>
      <c r="E3" s="15"/>
      <c r="F3" s="15" t="s">
        <v>199</v>
      </c>
      <c r="G3" s="15"/>
      <c r="H3" s="16"/>
    </row>
    <row r="4" spans="1:8" ht="23.25">
      <c r="A4" s="14"/>
      <c r="B4" s="15"/>
      <c r="C4" s="15"/>
      <c r="D4" s="16"/>
      <c r="E4" s="15"/>
      <c r="F4" s="15"/>
      <c r="G4" s="15"/>
      <c r="H4" s="16"/>
    </row>
    <row r="5" spans="1:8" ht="23.25">
      <c r="A5" s="18"/>
      <c r="B5" s="19"/>
      <c r="C5" s="19"/>
      <c r="D5" s="20"/>
      <c r="E5" s="19"/>
      <c r="F5" s="19"/>
      <c r="G5" s="19"/>
      <c r="H5" s="20"/>
    </row>
    <row r="6" spans="1:8" ht="23.25">
      <c r="A6" s="21" t="s">
        <v>59</v>
      </c>
      <c r="B6" s="15"/>
      <c r="C6" s="15"/>
      <c r="D6" s="22" t="s">
        <v>232</v>
      </c>
      <c r="E6" s="22"/>
      <c r="F6" s="14"/>
      <c r="G6" s="98">
        <v>695319.1</v>
      </c>
      <c r="H6" s="16"/>
    </row>
    <row r="7" spans="1:8" ht="23.25">
      <c r="A7" s="14"/>
      <c r="B7" s="1"/>
      <c r="C7" s="1"/>
      <c r="D7" s="1"/>
      <c r="E7" s="1"/>
      <c r="F7" s="14"/>
      <c r="G7" s="23"/>
      <c r="H7" s="16"/>
    </row>
    <row r="8" spans="1:10" ht="23.25">
      <c r="A8" s="24" t="s">
        <v>45</v>
      </c>
      <c r="B8" s="1"/>
      <c r="C8" s="1"/>
      <c r="D8" s="1"/>
      <c r="E8" s="1"/>
      <c r="F8" s="14"/>
      <c r="G8" s="27"/>
      <c r="H8" s="16"/>
      <c r="J8" s="41"/>
    </row>
    <row r="9" spans="1:10" ht="23.25">
      <c r="A9" s="24"/>
      <c r="B9" s="26" t="s">
        <v>46</v>
      </c>
      <c r="C9" s="26" t="s">
        <v>47</v>
      </c>
      <c r="D9" s="26" t="s">
        <v>48</v>
      </c>
      <c r="E9" s="1"/>
      <c r="F9" s="14"/>
      <c r="G9" s="27"/>
      <c r="H9" s="16"/>
      <c r="J9" s="41"/>
    </row>
    <row r="10" spans="1:10" ht="23.25">
      <c r="A10" s="24"/>
      <c r="B10" s="29" t="s">
        <v>201</v>
      </c>
      <c r="C10" s="29" t="s">
        <v>201</v>
      </c>
      <c r="D10" s="28" t="s">
        <v>201</v>
      </c>
      <c r="E10" s="1"/>
      <c r="F10" s="14"/>
      <c r="G10" s="28"/>
      <c r="H10" s="16"/>
      <c r="J10" s="41"/>
    </row>
    <row r="11" spans="1:10" ht="23.25">
      <c r="A11" s="24"/>
      <c r="B11" s="27"/>
      <c r="C11" s="27"/>
      <c r="D11" s="27"/>
      <c r="E11" s="1"/>
      <c r="F11" s="14"/>
      <c r="G11" s="27"/>
      <c r="H11" s="16"/>
      <c r="J11" s="41"/>
    </row>
    <row r="12" spans="1:10" ht="23.25">
      <c r="A12" s="24" t="s">
        <v>60</v>
      </c>
      <c r="B12" s="1"/>
      <c r="C12" s="1"/>
      <c r="D12" s="1"/>
      <c r="E12" s="1"/>
      <c r="F12" s="14"/>
      <c r="G12" s="27"/>
      <c r="H12" s="16"/>
      <c r="J12" s="41"/>
    </row>
    <row r="13" spans="1:10" ht="23.25">
      <c r="A13" s="24"/>
      <c r="B13" s="26" t="s">
        <v>50</v>
      </c>
      <c r="C13" s="26" t="s">
        <v>51</v>
      </c>
      <c r="D13" s="26" t="s">
        <v>48</v>
      </c>
      <c r="E13" s="16"/>
      <c r="F13" s="15"/>
      <c r="G13" s="27"/>
      <c r="H13" s="16"/>
      <c r="J13" s="41"/>
    </row>
    <row r="14" spans="1:10" ht="23.25">
      <c r="A14" s="24"/>
      <c r="B14" s="26" t="s">
        <v>49</v>
      </c>
      <c r="C14" s="26" t="s">
        <v>49</v>
      </c>
      <c r="D14" s="28" t="s">
        <v>49</v>
      </c>
      <c r="E14" s="16"/>
      <c r="F14" s="15"/>
      <c r="G14" s="27"/>
      <c r="H14" s="16"/>
      <c r="J14" s="41"/>
    </row>
    <row r="15" spans="1:10" ht="23.25">
      <c r="A15" s="24"/>
      <c r="B15" s="26" t="s">
        <v>49</v>
      </c>
      <c r="C15" s="26" t="s">
        <v>49</v>
      </c>
      <c r="D15" s="28" t="s">
        <v>49</v>
      </c>
      <c r="E15" s="16"/>
      <c r="F15" s="15"/>
      <c r="G15" s="27"/>
      <c r="H15" s="16"/>
      <c r="J15" s="41"/>
    </row>
    <row r="16" spans="1:10" ht="23.25">
      <c r="A16" s="24"/>
      <c r="B16" s="26" t="s">
        <v>49</v>
      </c>
      <c r="C16" s="26" t="s">
        <v>49</v>
      </c>
      <c r="D16" s="28" t="s">
        <v>49</v>
      </c>
      <c r="E16" s="16"/>
      <c r="F16" s="15"/>
      <c r="G16" s="27"/>
      <c r="H16" s="16"/>
      <c r="J16" s="41"/>
    </row>
    <row r="17" spans="1:10" ht="23.25">
      <c r="A17" s="24"/>
      <c r="B17" s="26" t="s">
        <v>49</v>
      </c>
      <c r="C17" s="26" t="s">
        <v>49</v>
      </c>
      <c r="D17" s="28" t="s">
        <v>49</v>
      </c>
      <c r="E17" s="16"/>
      <c r="F17" s="15"/>
      <c r="G17" s="27"/>
      <c r="H17" s="16"/>
      <c r="J17" s="41"/>
    </row>
    <row r="18" spans="1:10" ht="23.25">
      <c r="A18" s="24"/>
      <c r="B18" s="26" t="s">
        <v>49</v>
      </c>
      <c r="C18" s="26" t="s">
        <v>49</v>
      </c>
      <c r="D18" s="28" t="s">
        <v>49</v>
      </c>
      <c r="E18" s="16"/>
      <c r="F18" s="15"/>
      <c r="G18" s="27"/>
      <c r="H18" s="16"/>
      <c r="J18" s="41"/>
    </row>
    <row r="19" spans="1:10" ht="23.25">
      <c r="A19" s="24"/>
      <c r="B19" s="26" t="s">
        <v>49</v>
      </c>
      <c r="C19" s="26" t="s">
        <v>49</v>
      </c>
      <c r="D19" s="28" t="s">
        <v>49</v>
      </c>
      <c r="E19" s="16"/>
      <c r="F19" s="15"/>
      <c r="G19" s="27"/>
      <c r="H19" s="16"/>
      <c r="J19" s="41"/>
    </row>
    <row r="20" spans="1:10" ht="23.25">
      <c r="A20" s="24"/>
      <c r="B20" s="26"/>
      <c r="C20" s="26"/>
      <c r="D20" s="28"/>
      <c r="E20" s="16"/>
      <c r="F20" s="15"/>
      <c r="G20" s="7"/>
      <c r="H20" s="16"/>
      <c r="J20" s="41"/>
    </row>
    <row r="21" spans="1:10" ht="23.25">
      <c r="A21" s="24"/>
      <c r="B21" s="42"/>
      <c r="C21" s="43"/>
      <c r="D21" s="28"/>
      <c r="E21" s="16"/>
      <c r="F21" s="15"/>
      <c r="G21" s="27"/>
      <c r="H21" s="16"/>
      <c r="J21" s="41"/>
    </row>
    <row r="22" spans="1:10" ht="23.25">
      <c r="A22" s="44" t="s">
        <v>61</v>
      </c>
      <c r="B22" s="1"/>
      <c r="C22" s="45"/>
      <c r="D22" s="15"/>
      <c r="E22" s="32"/>
      <c r="F22" s="15"/>
      <c r="G22" s="7"/>
      <c r="H22" s="16"/>
      <c r="J22" s="30"/>
    </row>
    <row r="23" spans="1:10" ht="23.25">
      <c r="A23" s="31" t="s">
        <v>52</v>
      </c>
      <c r="B23" s="1"/>
      <c r="C23" s="26"/>
      <c r="D23" s="15"/>
      <c r="E23" s="32"/>
      <c r="F23" s="15"/>
      <c r="G23" s="33"/>
      <c r="H23" s="16"/>
      <c r="J23" s="30"/>
    </row>
    <row r="24" spans="1:8" ht="23.25">
      <c r="A24" s="46"/>
      <c r="B24" s="1"/>
      <c r="C24" s="26"/>
      <c r="D24" s="15"/>
      <c r="E24" s="32"/>
      <c r="F24" s="15"/>
      <c r="G24" s="7"/>
      <c r="H24" s="16"/>
    </row>
    <row r="25" spans="1:11" ht="23.25">
      <c r="A25" s="21" t="s">
        <v>230</v>
      </c>
      <c r="B25" s="1"/>
      <c r="C25" s="26"/>
      <c r="D25" s="1"/>
      <c r="E25" s="1"/>
      <c r="F25" s="14"/>
      <c r="G25" s="98">
        <v>695319.1</v>
      </c>
      <c r="H25" s="16"/>
      <c r="J25" s="41"/>
      <c r="K25" s="30"/>
    </row>
    <row r="26" spans="1:10" ht="23.25">
      <c r="A26" s="21"/>
      <c r="B26" s="15"/>
      <c r="C26" s="1"/>
      <c r="D26" s="15"/>
      <c r="E26" s="16"/>
      <c r="F26" s="15"/>
      <c r="G26" s="35"/>
      <c r="H26" s="16"/>
      <c r="J26" s="41"/>
    </row>
    <row r="27" spans="1:11" ht="23.25">
      <c r="A27" s="18"/>
      <c r="B27" s="19"/>
      <c r="C27" s="19"/>
      <c r="D27" s="19"/>
      <c r="E27" s="20"/>
      <c r="F27" s="19" t="s">
        <v>62</v>
      </c>
      <c r="G27" s="19"/>
      <c r="H27" s="36"/>
      <c r="J27" s="41"/>
      <c r="K27" s="30"/>
    </row>
    <row r="28" spans="1:10" ht="23.25">
      <c r="A28" s="10" t="s">
        <v>54</v>
      </c>
      <c r="B28" s="1"/>
      <c r="C28" s="15"/>
      <c r="D28" s="12"/>
      <c r="E28" s="1" t="s">
        <v>55</v>
      </c>
      <c r="F28" s="1"/>
      <c r="G28" s="1"/>
      <c r="H28" s="12"/>
      <c r="J28" s="30"/>
    </row>
    <row r="29" spans="1:10" ht="23.25">
      <c r="A29" s="14"/>
      <c r="B29" s="1"/>
      <c r="C29" s="1"/>
      <c r="D29" s="16"/>
      <c r="E29" s="1"/>
      <c r="F29" s="1"/>
      <c r="G29" s="1"/>
      <c r="H29" s="16"/>
      <c r="J29" s="30"/>
    </row>
    <row r="30" spans="1:8" ht="23.25" customHeight="1">
      <c r="A30" s="14" t="s">
        <v>184</v>
      </c>
      <c r="B30" s="15"/>
      <c r="C30" s="15" t="s">
        <v>224</v>
      </c>
      <c r="D30" s="16"/>
      <c r="E30" s="15" t="s">
        <v>63</v>
      </c>
      <c r="F30" s="15"/>
      <c r="G30" s="15" t="s">
        <v>225</v>
      </c>
      <c r="H30" s="16"/>
    </row>
    <row r="31" spans="1:8" ht="23.25" customHeight="1">
      <c r="A31" s="47" t="s">
        <v>202</v>
      </c>
      <c r="B31" s="15"/>
      <c r="C31" s="15"/>
      <c r="D31" s="16"/>
      <c r="E31" s="14" t="s">
        <v>57</v>
      </c>
      <c r="F31" s="15"/>
      <c r="G31" s="15"/>
      <c r="H31" s="16"/>
    </row>
    <row r="32" spans="1:8" ht="23.25">
      <c r="A32" s="38"/>
      <c r="B32" s="19"/>
      <c r="C32" s="19"/>
      <c r="D32" s="20"/>
      <c r="E32" s="170"/>
      <c r="F32" s="171"/>
      <c r="G32" s="171"/>
      <c r="H32" s="20"/>
    </row>
    <row r="33" spans="1:8" ht="23.25">
      <c r="A33" s="15"/>
      <c r="B33" s="15"/>
      <c r="C33" s="15"/>
      <c r="D33" s="15"/>
      <c r="E33" s="15"/>
      <c r="F33" s="172"/>
      <c r="G33" s="172"/>
      <c r="H33" s="1"/>
    </row>
    <row r="34" spans="1:8" ht="23.25">
      <c r="A34" s="1"/>
      <c r="B34" s="1"/>
      <c r="C34" s="15"/>
      <c r="D34" s="1"/>
      <c r="E34" s="165"/>
      <c r="F34" s="165"/>
      <c r="G34" s="165"/>
      <c r="H34" s="165"/>
    </row>
    <row r="35" spans="1:8" ht="23.25">
      <c r="A35" s="1"/>
      <c r="B35" s="1"/>
      <c r="C35" s="1"/>
      <c r="D35" s="1"/>
      <c r="E35" s="1"/>
      <c r="F35" s="1"/>
      <c r="G35" s="1"/>
      <c r="H35" s="1"/>
    </row>
    <row r="36" spans="1:8" ht="23.25">
      <c r="A36" s="1"/>
      <c r="B36" s="1"/>
      <c r="C36" s="1"/>
      <c r="D36" s="1"/>
      <c r="E36" s="1"/>
      <c r="F36" s="1"/>
      <c r="G36" s="1"/>
      <c r="H36" s="1"/>
    </row>
    <row r="37" spans="1:8" ht="23.25">
      <c r="A37" s="1"/>
      <c r="B37" s="1"/>
      <c r="C37" s="1"/>
      <c r="D37" s="1"/>
      <c r="E37" s="1"/>
      <c r="F37" s="1"/>
      <c r="G37" s="1"/>
      <c r="H37" s="1"/>
    </row>
    <row r="38" spans="1:8" ht="23.25">
      <c r="A38" s="1"/>
      <c r="B38" s="1"/>
      <c r="C38" s="1"/>
      <c r="D38" s="1"/>
      <c r="E38" s="1"/>
      <c r="F38" s="1"/>
      <c r="G38" s="1"/>
      <c r="H38" s="1"/>
    </row>
    <row r="39" spans="1:8" ht="23.25">
      <c r="A39" s="1"/>
      <c r="B39" s="1"/>
      <c r="C39" s="1"/>
      <c r="D39" s="1"/>
      <c r="E39" s="1"/>
      <c r="F39" s="1"/>
      <c r="G39" s="1"/>
      <c r="H39" s="1"/>
    </row>
    <row r="40" spans="1:8" ht="23.25">
      <c r="A40" s="1"/>
      <c r="B40" s="1"/>
      <c r="C40" s="1"/>
      <c r="D40" s="1"/>
      <c r="E40" s="1"/>
      <c r="F40" s="1"/>
      <c r="G40" s="1"/>
      <c r="H40" s="1"/>
    </row>
    <row r="41" spans="1:8" ht="23.25">
      <c r="A41" s="1"/>
      <c r="B41" s="1"/>
      <c r="C41" s="1"/>
      <c r="D41" s="1"/>
      <c r="E41" s="1"/>
      <c r="F41" s="1"/>
      <c r="G41" s="1"/>
      <c r="H41" s="1"/>
    </row>
    <row r="42" spans="1:8" ht="23.25">
      <c r="A42" s="1"/>
      <c r="B42" s="1"/>
      <c r="C42" s="1"/>
      <c r="D42" s="1"/>
      <c r="E42" s="1"/>
      <c r="F42" s="1"/>
      <c r="G42" s="1"/>
      <c r="H42" s="1"/>
    </row>
    <row r="43" spans="1:8" ht="23.25">
      <c r="A43" s="1"/>
      <c r="B43" s="1"/>
      <c r="C43" s="1"/>
      <c r="D43" s="1"/>
      <c r="E43" s="1"/>
      <c r="F43" s="1"/>
      <c r="G43" s="1"/>
      <c r="H43" s="1"/>
    </row>
    <row r="44" spans="1:8" ht="23.25">
      <c r="A44" s="1"/>
      <c r="B44" s="1"/>
      <c r="C44" s="1"/>
      <c r="D44" s="1"/>
      <c r="E44" s="1"/>
      <c r="F44" s="1"/>
      <c r="G44" s="1"/>
      <c r="H44" s="1"/>
    </row>
    <row r="45" spans="1:8" ht="23.25">
      <c r="A45" s="1"/>
      <c r="B45" s="1"/>
      <c r="C45" s="1"/>
      <c r="D45" s="1"/>
      <c r="E45" s="1"/>
      <c r="F45" s="1"/>
      <c r="G45" s="1"/>
      <c r="H45" s="1"/>
    </row>
    <row r="46" spans="1:8" ht="23.25">
      <c r="A46" s="1"/>
      <c r="B46" s="1"/>
      <c r="C46" s="1"/>
      <c r="D46" s="1"/>
      <c r="E46" s="1"/>
      <c r="F46" s="1"/>
      <c r="G46" s="1"/>
      <c r="H46" s="1"/>
    </row>
    <row r="47" spans="1:8" ht="23.25">
      <c r="A47" s="1"/>
      <c r="B47" s="1"/>
      <c r="C47" s="1"/>
      <c r="D47" s="1"/>
      <c r="E47" s="1"/>
      <c r="F47" s="1"/>
      <c r="G47" s="1"/>
      <c r="H47" s="1"/>
    </row>
    <row r="48" spans="1:8" ht="23.25">
      <c r="A48" s="1"/>
      <c r="B48" s="1"/>
      <c r="C48" s="1"/>
      <c r="D48" s="1"/>
      <c r="E48" s="1"/>
      <c r="F48" s="1"/>
      <c r="G48" s="1"/>
      <c r="H48" s="1"/>
    </row>
    <row r="49" spans="1:8" ht="23.25">
      <c r="A49" s="1"/>
      <c r="B49" s="1"/>
      <c r="C49" s="1"/>
      <c r="D49" s="1"/>
      <c r="E49" s="1"/>
      <c r="F49" s="1"/>
      <c r="G49" s="1"/>
      <c r="H49" s="1"/>
    </row>
    <row r="50" spans="1:8" ht="23.25">
      <c r="A50" s="1"/>
      <c r="B50" s="1"/>
      <c r="C50" s="1"/>
      <c r="D50" s="1"/>
      <c r="E50" s="1"/>
      <c r="F50" s="1"/>
      <c r="G50" s="1"/>
      <c r="H50" s="1"/>
    </row>
  </sheetData>
  <mergeCells count="5">
    <mergeCell ref="E34:H34"/>
    <mergeCell ref="F1:H1"/>
    <mergeCell ref="F2:H2"/>
    <mergeCell ref="E32:G32"/>
    <mergeCell ref="F33:G33"/>
  </mergeCells>
  <printOptions/>
  <pageMargins left="0.15748031496062992" right="0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DarkUser</dc:creator>
  <cp:keywords/>
  <dc:description/>
  <cp:lastModifiedBy>DarkUser</cp:lastModifiedBy>
  <cp:lastPrinted>2010-05-06T07:16:49Z</cp:lastPrinted>
  <dcterms:created xsi:type="dcterms:W3CDTF">2009-12-02T07:08:11Z</dcterms:created>
  <dcterms:modified xsi:type="dcterms:W3CDTF">2010-06-09T01:26:17Z</dcterms:modified>
  <cp:category/>
  <cp:version/>
  <cp:contentType/>
  <cp:contentStatus/>
</cp:coreProperties>
</file>