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3260" activeTab="4"/>
  </bookViews>
  <sheets>
    <sheet name="งบทดลอง" sheetId="1" r:id="rId1"/>
    <sheet name="งบกระทบยอด 0-6" sheetId="2" r:id="rId2"/>
    <sheet name="งบกระทบยอด 9-0" sheetId="3" r:id="rId3"/>
    <sheet name="งบรับจ่ายเงินสด" sheetId="4" r:id="rId4"/>
    <sheet name="หมายเหตุ 1,2,3" sheetId="5" r:id="rId5"/>
    <sheet name="งบกระทบยอด 0-6 ณ 7 ม.ค.53" sheetId="6" r:id="rId6"/>
    <sheet name="งบกระทบยอดธกส.-3)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<sst xmlns="http://schemas.openxmlformats.org/spreadsheetml/2006/main" count="444" uniqueCount="267">
  <si>
    <t>องค์การบริหารส่วนตำบลท้ายสำเภา อำเภอพระพรหม จังหวัดนครศรีธรรมราช</t>
  </si>
  <si>
    <t>งบทดลอง</t>
  </si>
  <si>
    <t>รายการ</t>
  </si>
  <si>
    <t>รหัสบัญชี</t>
  </si>
  <si>
    <t>เดบิท</t>
  </si>
  <si>
    <t>เครดิต</t>
  </si>
  <si>
    <t>บัญชีเงินฝากธนาคาร เลขที่ 816-1-16930-6</t>
  </si>
  <si>
    <t>022</t>
  </si>
  <si>
    <t>บัญชีเงินฝากธนาคาร เลขที่ 816-1-54629-0</t>
  </si>
  <si>
    <t>ลูกหนี้เงินยืมเงินงบประมาณ</t>
  </si>
  <si>
    <t>090</t>
  </si>
  <si>
    <t>รายได้ค้างรับ</t>
  </si>
  <si>
    <t>ลูกหนี้เงินยืม-โครงการเศรษฐกิจชุมชน</t>
  </si>
  <si>
    <t>งบกลาง</t>
  </si>
  <si>
    <t>เงินเดือนฝ่ายการเมือง</t>
  </si>
  <si>
    <t>เงินเดือนพนักงาน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</si>
  <si>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</si>
  <si>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</si>
  <si>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</si>
  <si>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</si>
  <si>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</si>
  <si>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</si>
  <si>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</si>
  <si>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</si>
  <si>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</si>
  <si>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</si>
  <si>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</si>
  <si>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 xml:space="preserve">                     เงินรายรับ (หมายเหตุ 1)</t>
  </si>
  <si>
    <t xml:space="preserve">                     เงินรับฝาก (หมายเหตุ 2)</t>
  </si>
  <si>
    <t>900</t>
  </si>
  <si>
    <t xml:space="preserve">                     เงินทุนสำรองเงินสะสม</t>
  </si>
  <si>
    <t>703</t>
  </si>
  <si>
    <t xml:space="preserve">                     เงินสะสม</t>
  </si>
  <si>
    <t>700</t>
  </si>
  <si>
    <t xml:space="preserve">                     รายจ่ายค้างจ่าย (เบิกตัดปี)</t>
  </si>
  <si>
    <t xml:space="preserve">                     รายจ่ายผัดส่งใบสำคัญ</t>
  </si>
  <si>
    <t xml:space="preserve">                     เงินอุดหนุนทั่วไประบุวัตถุประสงค์ค้างจ่าย</t>
  </si>
  <si>
    <t xml:space="preserve">                     รายจ่ายรอจ่าย</t>
  </si>
  <si>
    <t xml:space="preserve">                     เงินอุดหนุนโครงการเศรษฐกิจชุมชน </t>
  </si>
  <si>
    <t xml:space="preserve">           ตรวจสอบแล้วถูกต้อง                              ตรวจสอบแล้วถูกต้อง                                         ตรวจสอบแล้วถูกต้อง</t>
  </si>
  <si>
    <t>องค์การบริหารส่วนตำบลท้ายสำเภา</t>
  </si>
  <si>
    <t>ธนาคารกรุงไทยจำกัด สาขาตลาดหัวอิฐ</t>
  </si>
  <si>
    <t xml:space="preserve">         งบกระทบยอดเงินฝากธนาคาร</t>
  </si>
  <si>
    <t>เลขที่บัญชี    816-1-16930-6</t>
  </si>
  <si>
    <t xml:space="preserve"> ยอดคงเหลือตามรายงานธนาคาร         ณ           </t>
  </si>
  <si>
    <r>
      <t>บวก</t>
    </r>
    <r>
      <rPr>
        <sz val="16"/>
        <rFont val="Angsana New"/>
        <family val="1"/>
      </rPr>
      <t xml:space="preserve"> เงินฝากระหว่างทาง (บันทึกบัญชีแล้ว)</t>
    </r>
  </si>
  <si>
    <t>วันที่ลงบัญชี</t>
  </si>
  <si>
    <t>วันที่ฝากธนาคาร</t>
  </si>
  <si>
    <t>จำนวนเงิน</t>
  </si>
  <si>
    <t>-</t>
  </si>
  <si>
    <r>
      <t>หัก</t>
    </r>
    <r>
      <rPr>
        <sz val="16"/>
        <rFont val="Angsana New"/>
        <family val="1"/>
      </rPr>
      <t xml:space="preserve"> เช็คจ่ายที่ผู้รับไม่นำมาขึ้นเงินกับธนาคาร บัญชีเลขที่ 816-1-16930-6</t>
    </r>
  </si>
  <si>
    <t>วันที่</t>
  </si>
  <si>
    <t>เลขที่เช็ค</t>
  </si>
  <si>
    <r>
      <t>หัก</t>
    </r>
    <r>
      <rPr>
        <sz val="16"/>
        <rFont val="Angsana New"/>
        <family val="1"/>
      </rPr>
      <t xml:space="preserve">  รายการกระทบยอดอื่น ๆ </t>
    </r>
  </si>
  <si>
    <t>รายละเอียด</t>
  </si>
  <si>
    <t xml:space="preserve">  เงินโอนเข้าบัญชีรอบันทึกบัญชี</t>
  </si>
  <si>
    <t>ผู้จัดทำ</t>
  </si>
  <si>
    <t>ผู้ตรวจสอบ</t>
  </si>
  <si>
    <t>ลงชื่อ นางพรพนิต  จางบัว</t>
  </si>
  <si>
    <t>ตำแหน่ง  เจ้าพนักงานการเงินและบัญชี</t>
  </si>
  <si>
    <t>ตำแหน่ง  หัวหน้าส่วนการคลัง</t>
  </si>
  <si>
    <t>เลขที่บัญชี    816-1-54629-0</t>
  </si>
  <si>
    <t xml:space="preserve"> ยอดคงเหลือตามรายงานธนาคาร                 ณ           </t>
  </si>
  <si>
    <r>
      <t>หัก</t>
    </r>
    <r>
      <rPr>
        <sz val="16"/>
        <rFont val="Angsana New"/>
        <family val="1"/>
      </rPr>
      <t xml:space="preserve"> เช็คจ่ายที่ผู้รับไม่นำมาขึ้นเงินกับธนาคาร บัญชีเลขที่ 816-1-54629-0</t>
    </r>
  </si>
  <si>
    <r>
      <t>บวก</t>
    </r>
    <r>
      <rPr>
        <sz val="16"/>
        <rFont val="Angsana New"/>
        <family val="1"/>
      </rPr>
      <t xml:space="preserve"> : หรือ(หัก) รายการกระทบยอดอื่น ๆ </t>
    </r>
  </si>
  <si>
    <t xml:space="preserve"> </t>
  </si>
  <si>
    <t>ลงชื่อ นางพรพนิต จางบัว</t>
  </si>
  <si>
    <t>ปีงบประมาณ พ.ศ. 2553</t>
  </si>
  <si>
    <t>อำเภอพระพรหม จังหวัดนครศรีธรรมราช</t>
  </si>
  <si>
    <t>รายงาน รับ - จ่าย เงินสด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</si>
  <si>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</si>
  <si>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</si>
  <si>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</si>
  <si>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</si>
  <si>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</si>
  <si>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</si>
  <si>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</si>
  <si>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</si>
  <si>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</si>
  <si>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</si>
  <si>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</si>
  <si>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</si>
  <si>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</si>
  <si>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</si>
  <si>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</si>
  <si>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</si>
  <si>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</si>
  <si>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</si>
  <si>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</si>
  <si>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</si>
  <si>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</si>
  <si>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</si>
  <si>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431002</t>
  </si>
  <si>
    <t>เงินรับฝาก (หมายเหตุ 2)</t>
  </si>
  <si>
    <t>เงินสะสม (เงินเบิกเกินส่งคืน)</t>
  </si>
  <si>
    <t>รวมรายรับ</t>
  </si>
  <si>
    <t>รายจ่าย</t>
  </si>
  <si>
    <t>510000</t>
  </si>
  <si>
    <t>เงินเดือน</t>
  </si>
  <si>
    <t>520000</t>
  </si>
  <si>
    <t>220600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</si>
  <si>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</si>
  <si>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</si>
  <si>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</si>
  <si>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</si>
  <si>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</si>
  <si>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</si>
  <si>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</si>
  <si>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</si>
  <si>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รายจ่ายค้างจ่าย (เบิกตัดปี)</t>
  </si>
  <si>
    <t>600</t>
  </si>
  <si>
    <t>เงินสะสมค้างจ่าย</t>
  </si>
  <si>
    <t>เงินรับฝาก (หมายเหตุ 3)</t>
  </si>
  <si>
    <t>รายจ่ายรอจ่าย</t>
  </si>
  <si>
    <t>เงินอุดหนุนระบุวัตถุประสงค์ค้างจ่าย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</si>
  <si>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</si>
  <si>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</si>
  <si>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</si>
  <si>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</si>
  <si>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</si>
  <si>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(ลงชื่อ)...................................................      (ลงชื่อ)..................................................        (ลงชื่อ)...........................................................</t>
  </si>
  <si>
    <t xml:space="preserve">                (นางพรพนิต   จางบัว)                                (นายสิระเชษฐ   จูงศิริ)                                (นายอุดม  ขาวหมดจด)</t>
  </si>
  <si>
    <r>
      <t xml:space="preserve">                หัวหน้าส่วนการคลัง                           ปลัดองค์การบริหารส่วนตำบล          </t>
    </r>
    <r>
      <rPr>
        <sz val="15"/>
        <rFont val="Angsana New"/>
        <family val="1"/>
      </rPr>
      <t>นายกองค์การบริหารส่วนตำบลท้ายสำเภา</t>
    </r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</si>
  <si>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</si>
  <si>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</si>
  <si>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</si>
  <si>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</si>
  <si>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ค่าปรับผิดสัญญา</t>
  </si>
  <si>
    <t>ค่าธรรมเนียมเกี่ยวกับใบอนุญาตการพนัน</t>
  </si>
  <si>
    <t>ค่าธรรมเนียมเก็บและขนมูลฝอย</t>
  </si>
  <si>
    <t>ค่าธรรมเนียมใบอนุญาตขายสุรา</t>
  </si>
  <si>
    <t>ค่าปรับผู้กระทำผิดกฏหมายจราจรทางบก</t>
  </si>
  <si>
    <t>ดอกเบี้ยเงินฝากธนาคาร</t>
  </si>
  <si>
    <t>ค่าเช่าที่ดิน</t>
  </si>
  <si>
    <t>ค่าธรรมเนียมการขอใช้น้ำ</t>
  </si>
  <si>
    <t>ค่าขายแบบแปลน</t>
  </si>
  <si>
    <t>รายได้เบ็ดเตล็ดอื่น ๆ</t>
  </si>
  <si>
    <t>ภาษีสุรา</t>
  </si>
  <si>
    <t>ภาษีสรรพสามิต</t>
  </si>
  <si>
    <t>ภาษีมูลค่าเพิ่ม 1 ใน 9</t>
  </si>
  <si>
    <t>ภาษีมูลค่าเพิ่ม ตาม พ.ร.บ.</t>
  </si>
  <si>
    <t>ค่าธรรมเนียมจดทะเบียนสิทธินิติกรรมที่ดิน</t>
  </si>
  <si>
    <t>ค่าภาคหลวงปิโตรเลียม</t>
  </si>
  <si>
    <t>ค่าภาคหลวงแร่</t>
  </si>
  <si>
    <t>ภาษีธุรกิจเฉพาะ</t>
  </si>
  <si>
    <t>ค่าธรรมเนียมน้ำบาดาลและใช้น้ำบาดาล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</si>
  <si>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</si>
  <si>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</si>
  <si>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</si>
  <si>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</si>
  <si>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หมวดภาษีอากร</t>
  </si>
  <si>
    <t xml:space="preserve">         ภาษีโรงเรือนและที่ดิน</t>
  </si>
  <si>
    <t xml:space="preserve">         ภาษีบำรุงท้องที่</t>
  </si>
  <si>
    <t xml:space="preserve">        ภาษีป้าย</t>
  </si>
  <si>
    <t xml:space="preserve">        อากรการฆ่าสัตว์</t>
  </si>
  <si>
    <t>หมวดค่าธรรมเนียม ค่าปรับและใบอนุญาต</t>
  </si>
  <si>
    <t xml:space="preserve">        ค่าธรรมเนียมเก็บและขนมูลฝอย</t>
  </si>
  <si>
    <t xml:space="preserve">        ค่าปรับการผิดสัญญา</t>
  </si>
  <si>
    <t xml:space="preserve">        ค่าปรับผู้กระทำผิดกฏหมายจราจรทางบก</t>
  </si>
  <si>
    <t xml:space="preserve">        ค่าธรรมเนียมเกี่ยวกับใบอนุญาตการพนัน</t>
  </si>
  <si>
    <t xml:space="preserve">        ค่าธรรมเนียมการขอใช้น้ำ</t>
  </si>
  <si>
    <t xml:space="preserve">        ดอกเบี้ยเงินฝากธนาคาร</t>
  </si>
  <si>
    <t>หมวดรายได้จากสาธารณูปโภคและกิจการพาณิชย์</t>
  </si>
  <si>
    <t xml:space="preserve">        ค่าธรรมเนียมขอใช้น้ำ</t>
  </si>
  <si>
    <t>หมวดรายได้เบ็ดเตล็ด</t>
  </si>
  <si>
    <t xml:space="preserve">        ค่าขายเอกสารสอบราคา(ค่าขายแบบแปลน)</t>
  </si>
  <si>
    <t xml:space="preserve">        รายได้เบ็ดเตล็ดอื่น ๆ</t>
  </si>
  <si>
    <t>หมวดภาษีจัดสรร</t>
  </si>
  <si>
    <t xml:space="preserve">         ภาษีสุรา</t>
  </si>
  <si>
    <t xml:space="preserve">         ภาษีสรรพสามิต</t>
  </si>
  <si>
    <t xml:space="preserve">         ภาษีมูลค่าเพิ่ม 1 ใน 9</t>
  </si>
  <si>
    <t xml:space="preserve">         ค่าธรรมเนียมจดทะเบียนสิทธิและนิติกรรมที่ดิน</t>
  </si>
  <si>
    <t>หมวดเงินอุดหนุนทั่วไป</t>
  </si>
  <si>
    <t xml:space="preserve">         เงินอุดหนุนทั่วไปตามอำนาจหน้าที่ฯ</t>
  </si>
  <si>
    <t>เงินอุดหนุนเฉพาะกิจ</t>
  </si>
  <si>
    <t xml:space="preserve">       เงินอุดหนุนทั่วไปสงเคราะห์เบี้ยยังชีพคนชรา</t>
  </si>
  <si>
    <t>รวมทั้งสิ้น</t>
  </si>
  <si>
    <t xml:space="preserve">          ภาษีหัก ณ ที่จ่าย</t>
  </si>
  <si>
    <t xml:space="preserve">          เงินประกันสัญญา</t>
  </si>
  <si>
    <t xml:space="preserve">         คชจ.ภบท.5%</t>
  </si>
  <si>
    <t xml:space="preserve">         ส่วนลด ภบท.6%</t>
  </si>
  <si>
    <t xml:space="preserve">  รวม</t>
  </si>
  <si>
    <t xml:space="preserve">         ภาษีหน้าฎีกา</t>
  </si>
  <si>
    <t xml:space="preserve">โครงการเศรษฐกิจชุมชนหมู่บ้านละ 100,000  </t>
  </si>
  <si>
    <t>ลูกหนี้โครงการเศรษฐกิจชุมชน</t>
  </si>
  <si>
    <t>เงินอุดหนุนเฉพาะกิจ(เบี้ยยังชีพคนชรา)</t>
  </si>
  <si>
    <t>บัญชีเงินฝากธนาคาร เลขที่ 015-4-26015-5</t>
  </si>
  <si>
    <t>ค่าธรรมเนียมและใบอนุญาตการพนัน</t>
  </si>
  <si>
    <t xml:space="preserve">        ค่าใบอนุญาตประกอบการค้าสำหรับกิจการที่เป็นอันตรายต่อสุขภาพ</t>
  </si>
  <si>
    <t xml:space="preserve"> 6 พ.ย. 52</t>
  </si>
  <si>
    <t>0096183</t>
  </si>
  <si>
    <t>ลงชื่อ  นางสาวพนิดา  ถาวรสาร</t>
  </si>
  <si>
    <t xml:space="preserve">        (นางพรพนิต    จางบัว)                             (นายสิระเชษฐ   จูงศิริ)                                       (นายอุดม   ขาวหมดจด)</t>
  </si>
  <si>
    <t xml:space="preserve">          หัวหน้าส่วนการคลัง                       ปลัดองค์การบริหารส่วนตำบล                 นายกองค์การบริหารส่วนตำบลท้ายสำเภา</t>
  </si>
  <si>
    <t xml:space="preserve">        ภาษีมูลค่าเพิ่ม ตาม พรบ.</t>
  </si>
  <si>
    <t xml:space="preserve">        ค่าภาคหลวงแร่</t>
  </si>
  <si>
    <t xml:space="preserve">        ค่าภาคหลวงปิโตรเลียม</t>
  </si>
  <si>
    <t xml:space="preserve">        ค่าธรรมเนียมเกี่ยวกับใบอนุญาตการขายสุรา</t>
  </si>
  <si>
    <t>หมวดรายได้จากทรัพย์สิน</t>
  </si>
  <si>
    <t>เงินสะสม</t>
  </si>
  <si>
    <t>ค่าใบอนุญาตประกอบการค้าสำหรับกิจการที่เป็นอันตรายต่อสุขภาพ</t>
  </si>
  <si>
    <t xml:space="preserve"> 30 ธ.ค. 52</t>
  </si>
  <si>
    <t xml:space="preserve"> 17 ธ.ค. 52</t>
  </si>
  <si>
    <t>0096235</t>
  </si>
  <si>
    <t xml:space="preserve"> 24 ธ.ค. 52</t>
  </si>
  <si>
    <t>0096248</t>
  </si>
  <si>
    <t xml:space="preserve"> 29 ธ.ค. 52</t>
  </si>
  <si>
    <t>0096251</t>
  </si>
  <si>
    <t>0096254</t>
  </si>
  <si>
    <t>0096255</t>
  </si>
  <si>
    <t>0096242</t>
  </si>
  <si>
    <t>วันที่  7  มกราคม  2553</t>
  </si>
  <si>
    <t>ยอดคงเหลือตามบัญชี  ณ  วันที่  7  มกราคม  2553</t>
  </si>
  <si>
    <t xml:space="preserve">         วันที่  8 ม.ค. 2553</t>
  </si>
  <si>
    <t xml:space="preserve">            วันที่  8  ม.ค. 2553</t>
  </si>
  <si>
    <t xml:space="preserve"> 6 ม.ค. 53</t>
  </si>
  <si>
    <t>0096256</t>
  </si>
  <si>
    <t xml:space="preserve"> 7 ม.ค. 53</t>
  </si>
  <si>
    <t>0096257</t>
  </si>
  <si>
    <t>0096258</t>
  </si>
  <si>
    <t>0096259</t>
  </si>
  <si>
    <t>0096260</t>
  </si>
  <si>
    <t>0096261</t>
  </si>
  <si>
    <t>0096262</t>
  </si>
  <si>
    <t>0096263</t>
  </si>
  <si>
    <t>0096264</t>
  </si>
  <si>
    <t>0096265</t>
  </si>
  <si>
    <t>0096266</t>
  </si>
  <si>
    <t>0096267</t>
  </si>
  <si>
    <t>0096268</t>
  </si>
  <si>
    <t>0096269</t>
  </si>
  <si>
    <t>0096270</t>
  </si>
  <si>
    <t>0096271</t>
  </si>
  <si>
    <r>
      <t>บวก</t>
    </r>
    <r>
      <rPr>
        <sz val="14"/>
        <rFont val="Angsana New"/>
        <family val="1"/>
      </rPr>
      <t xml:space="preserve"> เงินฝากระหว่างทาง (บันทึกบัญชีแล้ว)</t>
    </r>
  </si>
  <si>
    <r>
      <t>หัก</t>
    </r>
    <r>
      <rPr>
        <sz val="14"/>
        <rFont val="Angsana New"/>
        <family val="1"/>
      </rPr>
      <t xml:space="preserve"> เช็คจ่ายที่ผู้รับไม่นำมาขึ้นเงินกับธนาคาร บัญชีเลขที่ 816-1-16930-6</t>
    </r>
  </si>
  <si>
    <r>
      <t>หัก</t>
    </r>
    <r>
      <rPr>
        <sz val="14"/>
        <rFont val="Angsana New"/>
        <family val="1"/>
      </rPr>
      <t xml:space="preserve">  รายการกระทบยอดอื่น ๆ </t>
    </r>
  </si>
  <si>
    <t xml:space="preserve"> -</t>
  </si>
  <si>
    <t xml:space="preserve"> - </t>
  </si>
  <si>
    <t>บัญชีเงินฝากธนาคาร เลขที่ 015-2-17080-3</t>
  </si>
  <si>
    <t>ณ  วันที่  28  กุมภาพันธ์   2553</t>
  </si>
  <si>
    <t>ประจำเดือน กุมภาพันธ์  2553</t>
  </si>
  <si>
    <t>รายรับ (หมายเหตุ 1) ประกอบงบทดลอง  เดือนกุมภาพันธ์  2553</t>
  </si>
  <si>
    <t>เงินรับฝาก (หมายเหตุ 2) ประกอบงบทดลอง เดือนกุมภาพันธ์ 2553</t>
  </si>
  <si>
    <t>เงินรายรับ (หมายเหตุ 1) ประกอบรายงานรับ-จ่ายเงินสด เดือนกุมภาพันธ์ 2553</t>
  </si>
  <si>
    <t>เงินรับฝาก (หมายเหตุ 2) ประกอบรายงานรับ-จ่ายเงินสด เดือนกุมภาพันธ์  2553</t>
  </si>
  <si>
    <t>เงินรับฝาก(หมายเหตุ 3) ประกอบรายงานรับ-จ่ายเงินสด เดือนกุมภาพันธ์ 2553</t>
  </si>
  <si>
    <t>วันที่  28  กุมภาพันธ์  2553</t>
  </si>
  <si>
    <t>ยอดคงเหลือตามบัญชี  ณ  วันที่  28  กุมภาพันธ์   2553</t>
  </si>
  <si>
    <t>ยอดคงเหลือตามบัญชี ณ วันที่  28  กุมภาพันธ์  2553</t>
  </si>
  <si>
    <t>เงินอุดหนุนเฉพาะกิจเบี้ยยังชีพคนชรา</t>
  </si>
  <si>
    <t xml:space="preserve"> 4  ก.พ. 53</t>
  </si>
  <si>
    <t>0103964</t>
  </si>
  <si>
    <t xml:space="preserve"> 23  ก.พ. 53</t>
  </si>
  <si>
    <t>0103985</t>
  </si>
  <si>
    <t xml:space="preserve"> 25  ก.พ. 53</t>
  </si>
  <si>
    <t>0103990</t>
  </si>
  <si>
    <t>0103991</t>
  </si>
  <si>
    <t>0103992</t>
  </si>
  <si>
    <t>0103995</t>
  </si>
  <si>
    <t>0103996</t>
  </si>
  <si>
    <t>0103997</t>
  </si>
  <si>
    <t>0103998</t>
  </si>
  <si>
    <t>0103999</t>
  </si>
  <si>
    <t xml:space="preserve">         วันที่  4  มี.ค. 2553</t>
  </si>
  <si>
    <t xml:space="preserve">            วันที่  4  มี.ค. 2553</t>
  </si>
  <si>
    <t>ธนาคารเพื่อการเกษตรและสหกรณ์การเกษตร</t>
  </si>
  <si>
    <t>เลขที่บัญชี    015-2-17080-3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</si>
</sst>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</numFmts>
  <fonts count="16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4"/>
      <name val="Cordia New"/>
      <family val="0"/>
    </font>
    <font>
      <b/>
      <sz val="18"/>
      <name val="Angsana New"/>
      <family val="1"/>
    </font>
    <font>
      <sz val="18"/>
      <name val="Angsana New"/>
      <family val="1"/>
    </font>
    <font>
      <sz val="15"/>
      <name val="Angsana New"/>
      <family val="1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rial"/>
      <family val="0"/>
    </font>
    <font>
      <u val="single"/>
      <sz val="14"/>
      <name val="Angsana New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 quotePrefix="1">
      <alignment horizontal="center"/>
    </xf>
    <xf numFmtId="43" fontId="2" fillId="0" borderId="2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4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43" fontId="2" fillId="0" borderId="0" xfId="15" applyFont="1" applyAlignment="1">
      <alignment/>
    </xf>
    <xf numFmtId="43" fontId="3" fillId="0" borderId="0" xfId="15" applyFont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15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3" fontId="2" fillId="0" borderId="11" xfId="15" applyFont="1" applyBorder="1" applyAlignment="1">
      <alignment horizontal="center"/>
    </xf>
    <xf numFmtId="43" fontId="2" fillId="0" borderId="11" xfId="15" applyFont="1" applyBorder="1" applyAlignment="1">
      <alignment/>
    </xf>
    <xf numFmtId="49" fontId="4" fillId="0" borderId="5" xfId="0" applyNumberFormat="1" applyFont="1" applyBorder="1" applyAlignment="1">
      <alignment/>
    </xf>
    <xf numFmtId="49" fontId="2" fillId="0" borderId="6" xfId="15" applyNumberFormat="1" applyFont="1" applyBorder="1" applyAlignment="1">
      <alignment horizontal="center"/>
    </xf>
    <xf numFmtId="43" fontId="2" fillId="0" borderId="7" xfId="15" applyFont="1" applyBorder="1" applyAlignment="1">
      <alignment/>
    </xf>
    <xf numFmtId="43" fontId="2" fillId="0" borderId="6" xfId="0" applyNumberFormat="1" applyFont="1" applyBorder="1" applyAlignment="1">
      <alignment/>
    </xf>
    <xf numFmtId="43" fontId="0" fillId="0" borderId="0" xfId="0" applyNumberFormat="1" applyAlignment="1">
      <alignment/>
    </xf>
    <xf numFmtId="49" fontId="5" fillId="0" borderId="8" xfId="0" applyNumberFormat="1" applyFont="1" applyBorder="1" applyAlignment="1">
      <alignment/>
    </xf>
    <xf numFmtId="43" fontId="2" fillId="0" borderId="9" xfId="15" applyFont="1" applyBorder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15" applyFont="1" applyBorder="1" applyAlignment="1">
      <alignment/>
    </xf>
    <xf numFmtId="4" fontId="2" fillId="0" borderId="12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43" fontId="3" fillId="0" borderId="0" xfId="15" applyFont="1" applyAlignment="1">
      <alignment/>
    </xf>
    <xf numFmtId="43" fontId="3" fillId="0" borderId="13" xfId="0" applyNumberFormat="1" applyFont="1" applyBorder="1" applyAlignment="1">
      <alignment/>
    </xf>
    <xf numFmtId="43" fontId="6" fillId="0" borderId="0" xfId="15" applyAlignment="1">
      <alignment/>
    </xf>
    <xf numFmtId="43" fontId="2" fillId="0" borderId="0" xfId="15" applyFont="1" applyAlignment="1">
      <alignment horizontal="right"/>
    </xf>
    <xf numFmtId="49" fontId="2" fillId="0" borderId="0" xfId="15" applyNumberFormat="1" applyFont="1" applyAlignment="1" quotePrefix="1">
      <alignment horizontal="center"/>
    </xf>
    <xf numFmtId="49" fontId="4" fillId="0" borderId="8" xfId="0" applyNumberFormat="1" applyFont="1" applyBorder="1" applyAlignment="1">
      <alignment/>
    </xf>
    <xf numFmtId="49" fontId="2" fillId="0" borderId="0" xfId="15" applyNumberFormat="1" applyFont="1" applyAlignment="1">
      <alignment horizontal="center"/>
    </xf>
    <xf numFmtId="49" fontId="1" fillId="0" borderId="8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2" fillId="0" borderId="18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4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2" fillId="0" borderId="14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 wrapText="1"/>
    </xf>
    <xf numFmtId="43" fontId="2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3" fontId="2" fillId="0" borderId="3" xfId="0" applyNumberFormat="1" applyFont="1" applyBorder="1" applyAlignment="1">
      <alignment/>
    </xf>
    <xf numFmtId="0" fontId="2" fillId="0" borderId="8" xfId="0" applyFont="1" applyBorder="1" applyAlignment="1">
      <alignment horizontal="center" shrinkToFit="1"/>
    </xf>
    <xf numFmtId="40" fontId="2" fillId="0" borderId="2" xfId="0" applyNumberFormat="1" applyFont="1" applyBorder="1" applyAlignment="1">
      <alignment/>
    </xf>
    <xf numFmtId="0" fontId="2" fillId="0" borderId="8" xfId="0" applyFont="1" applyBorder="1" applyAlignment="1">
      <alignment shrinkToFit="1"/>
    </xf>
    <xf numFmtId="0" fontId="2" fillId="0" borderId="15" xfId="0" applyFont="1" applyBorder="1" applyAlignment="1">
      <alignment/>
    </xf>
    <xf numFmtId="43" fontId="2" fillId="0" borderId="15" xfId="0" applyNumberFormat="1" applyFont="1" applyBorder="1" applyAlignment="1">
      <alignment/>
    </xf>
    <xf numFmtId="43" fontId="1" fillId="0" borderId="4" xfId="0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1" fillId="0" borderId="19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4" fillId="0" borderId="15" xfId="0" applyFont="1" applyBorder="1" applyAlignment="1">
      <alignment/>
    </xf>
    <xf numFmtId="43" fontId="1" fillId="0" borderId="4" xfId="15" applyNumberFormat="1" applyFont="1" applyBorder="1" applyAlignment="1">
      <alignment/>
    </xf>
    <xf numFmtId="0" fontId="2" fillId="0" borderId="2" xfId="0" applyFont="1" applyFill="1" applyBorder="1" applyAlignment="1">
      <alignment/>
    </xf>
    <xf numFmtId="43" fontId="2" fillId="0" borderId="9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3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3" fontId="1" fillId="0" borderId="4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2" fillId="0" borderId="15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88" fontId="2" fillId="0" borderId="0" xfId="15" applyNumberFormat="1" applyFont="1" applyBorder="1" applyAlignment="1">
      <alignment/>
    </xf>
    <xf numFmtId="43" fontId="2" fillId="0" borderId="8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8" xfId="0" applyFont="1" applyBorder="1" applyAlignment="1">
      <alignment/>
    </xf>
    <xf numFmtId="49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3" fillId="0" borderId="8" xfId="0" applyFont="1" applyBorder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43" fontId="6" fillId="0" borderId="0" xfId="15" applyFont="1" applyAlignment="1">
      <alignment/>
    </xf>
    <xf numFmtId="0" fontId="11" fillId="0" borderId="0" xfId="0" applyFont="1" applyAlignment="1">
      <alignment horizontal="center"/>
    </xf>
    <xf numFmtId="43" fontId="11" fillId="0" borderId="0" xfId="15" applyFont="1" applyAlignment="1">
      <alignment/>
    </xf>
    <xf numFmtId="43" fontId="11" fillId="0" borderId="0" xfId="15" applyFont="1" applyAlignment="1">
      <alignment horizontal="center"/>
    </xf>
    <xf numFmtId="15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43" fontId="11" fillId="0" borderId="11" xfId="15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43" fontId="11" fillId="0" borderId="11" xfId="15" applyFont="1" applyBorder="1" applyAlignment="1">
      <alignment/>
    </xf>
    <xf numFmtId="49" fontId="13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49" fontId="11" fillId="0" borderId="6" xfId="15" applyNumberFormat="1" applyFont="1" applyBorder="1" applyAlignment="1">
      <alignment horizontal="center"/>
    </xf>
    <xf numFmtId="43" fontId="11" fillId="0" borderId="7" xfId="15" applyFont="1" applyBorder="1" applyAlignment="1">
      <alignment/>
    </xf>
    <xf numFmtId="43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49" fontId="15" fillId="0" borderId="8" xfId="0" applyNumberFormat="1" applyFont="1" applyBorder="1" applyAlignment="1">
      <alignment/>
    </xf>
    <xf numFmtId="43" fontId="11" fillId="0" borderId="9" xfId="15" applyFont="1" applyBorder="1" applyAlignment="1">
      <alignment/>
    </xf>
    <xf numFmtId="187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15" applyFont="1" applyBorder="1" applyAlignment="1">
      <alignment/>
    </xf>
    <xf numFmtId="0" fontId="11" fillId="0" borderId="10" xfId="0" applyFont="1" applyBorder="1" applyAlignment="1">
      <alignment/>
    </xf>
    <xf numFmtId="43" fontId="6" fillId="0" borderId="0" xfId="0" applyNumberFormat="1" applyFont="1" applyAlignment="1">
      <alignment/>
    </xf>
    <xf numFmtId="0" fontId="11" fillId="0" borderId="5" xfId="0" applyFont="1" applyBorder="1" applyAlignment="1">
      <alignment/>
    </xf>
    <xf numFmtId="0" fontId="11" fillId="0" borderId="10" xfId="0" applyFont="1" applyFill="1" applyBorder="1" applyAlignment="1">
      <alignment/>
    </xf>
    <xf numFmtId="43" fontId="6" fillId="0" borderId="0" xfId="15" applyFont="1" applyAlignment="1">
      <alignment/>
    </xf>
    <xf numFmtId="43" fontId="6" fillId="0" borderId="13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shrinkToFit="1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7;.&#3588;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กระทบยอด 0-6"/>
      <sheetName val="งบกระทบยอด 9-0"/>
      <sheetName val="งบรับจ่ายเงินสด"/>
      <sheetName val="หมายเหตุ 1,2,3"/>
      <sheetName val="งบกระทบยอด 0-6 ณ 7 ม.ค.53"/>
    </sheetNames>
    <sheetDataSet>
      <sheetData sheetId="3">
        <row r="10">
          <cell r="B10">
            <v>68792.78</v>
          </cell>
        </row>
        <row r="11">
          <cell r="B11">
            <v>49405.87</v>
          </cell>
        </row>
        <row r="12">
          <cell r="B12">
            <v>34664.26</v>
          </cell>
        </row>
        <row r="13">
          <cell r="B13">
            <v>19567</v>
          </cell>
        </row>
        <row r="14">
          <cell r="B14">
            <v>29980</v>
          </cell>
        </row>
        <row r="15">
          <cell r="B15">
            <v>0</v>
          </cell>
        </row>
        <row r="16">
          <cell r="B16">
            <v>5649332.92</v>
          </cell>
        </row>
        <row r="17">
          <cell r="B17">
            <v>3395762</v>
          </cell>
        </row>
        <row r="19">
          <cell r="B19">
            <v>96100.16</v>
          </cell>
        </row>
        <row r="20">
          <cell r="B20">
            <v>18900</v>
          </cell>
        </row>
        <row r="21">
          <cell r="B21">
            <v>9359</v>
          </cell>
        </row>
        <row r="22">
          <cell r="B22">
            <v>1492.73</v>
          </cell>
        </row>
        <row r="23">
          <cell r="B23">
            <v>20000</v>
          </cell>
        </row>
        <row r="24">
          <cell r="B24">
            <v>3648000</v>
          </cell>
        </row>
        <row r="38">
          <cell r="B38">
            <v>183898</v>
          </cell>
        </row>
        <row r="39">
          <cell r="B39">
            <v>1383640</v>
          </cell>
        </row>
        <row r="40">
          <cell r="B40">
            <v>965158.66</v>
          </cell>
        </row>
        <row r="41">
          <cell r="B41">
            <v>212101.5</v>
          </cell>
        </row>
        <row r="42">
          <cell r="B42">
            <v>425975.25</v>
          </cell>
        </row>
        <row r="43">
          <cell r="B43">
            <v>125248</v>
          </cell>
        </row>
        <row r="44">
          <cell r="B44">
            <v>115550.49</v>
          </cell>
        </row>
        <row r="45">
          <cell r="B45">
            <v>767490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6844</v>
          </cell>
        </row>
        <row r="50">
          <cell r="B50">
            <v>3814735.52</v>
          </cell>
        </row>
        <row r="51">
          <cell r="B51">
            <v>584594.82</v>
          </cell>
        </row>
        <row r="52">
          <cell r="B52">
            <v>65000</v>
          </cell>
        </row>
        <row r="53">
          <cell r="B53">
            <v>82962.45999999999</v>
          </cell>
        </row>
        <row r="54">
          <cell r="B54">
            <v>1660070</v>
          </cell>
        </row>
        <row r="55">
          <cell r="B55">
            <v>975047</v>
          </cell>
        </row>
        <row r="56">
          <cell r="B56">
            <v>108950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9" sqref="C9"/>
    </sheetView>
  </sheetViews>
  <sheetFormatPr defaultColWidth="9.140625" defaultRowHeight="12.75"/>
  <cols>
    <col min="1" max="1" width="47.7109375" style="1" customWidth="1"/>
    <col min="2" max="2" width="9.140625" style="1" customWidth="1"/>
    <col min="3" max="3" width="19.140625" style="1" customWidth="1"/>
    <col min="4" max="4" width="19.7109375" style="1" customWidth="1"/>
    <col min="5" max="5" width="11.28125" style="1" bestFit="1" customWidth="1"/>
    <col min="6" max="6" width="13.8515625" style="1" bestFit="1" customWidth="1"/>
    <col min="7" max="7" width="12.28125" style="1" customWidth="1"/>
    <col min="8" max="16384" width="9.140625" style="1" customWidth="1"/>
  </cols>
  <sheetData>
    <row r="1" spans="1:4" ht="23.25">
      <c r="A1" s="163" t="s">
        <v>0</v>
      </c>
      <c r="B1" s="163"/>
      <c r="C1" s="163"/>
      <c r="D1" s="163"/>
    </row>
    <row r="2" spans="1:4" ht="23.25">
      <c r="A2" s="163" t="s">
        <v>1</v>
      </c>
      <c r="B2" s="163"/>
      <c r="C2" s="163"/>
      <c r="D2" s="163"/>
    </row>
    <row r="3" spans="1:4" ht="24" thickBot="1">
      <c r="A3" s="164" t="s">
        <v>239</v>
      </c>
      <c r="B3" s="164"/>
      <c r="C3" s="164"/>
      <c r="D3" s="164"/>
    </row>
    <row r="4" spans="1:4" ht="24.75" thickBot="1" thickTop="1">
      <c r="A4" s="2" t="s">
        <v>2</v>
      </c>
      <c r="B4" s="3" t="s">
        <v>3</v>
      </c>
      <c r="C4" s="4" t="s">
        <v>4</v>
      </c>
      <c r="D4" s="4" t="s">
        <v>5</v>
      </c>
    </row>
    <row r="5" spans="1:4" ht="24" thickTop="1">
      <c r="A5" s="5" t="s">
        <v>6</v>
      </c>
      <c r="B5" s="6" t="s">
        <v>7</v>
      </c>
      <c r="C5" s="7">
        <f>18508237.37+41641.34</f>
        <v>18549878.71</v>
      </c>
      <c r="D5" s="7"/>
    </row>
    <row r="6" spans="1:6" ht="23.25">
      <c r="A6" s="5" t="s">
        <v>8</v>
      </c>
      <c r="B6" s="6" t="s">
        <v>7</v>
      </c>
      <c r="C6" s="7">
        <v>804742.38</v>
      </c>
      <c r="D6" s="7"/>
      <c r="F6" s="8"/>
    </row>
    <row r="7" spans="1:6" ht="23.25">
      <c r="A7" s="5" t="s">
        <v>186</v>
      </c>
      <c r="B7" s="6" t="s">
        <v>7</v>
      </c>
      <c r="C7" s="7">
        <v>3007500</v>
      </c>
      <c r="D7" s="7"/>
      <c r="F7" s="8"/>
    </row>
    <row r="8" spans="1:6" ht="23.25">
      <c r="A8" s="5" t="s">
        <v>238</v>
      </c>
      <c r="B8" s="6">
        <v>22</v>
      </c>
      <c r="C8" s="7">
        <f>251962.76-41641.34</f>
        <v>210321.42</v>
      </c>
      <c r="D8" s="7"/>
      <c r="F8" s="8"/>
    </row>
    <row r="9" spans="1:4" ht="23.25">
      <c r="A9" s="5" t="s">
        <v>9</v>
      </c>
      <c r="B9" s="6" t="s">
        <v>10</v>
      </c>
      <c r="C9" s="7">
        <v>440400</v>
      </c>
      <c r="D9" s="7"/>
    </row>
    <row r="10" spans="1:4" ht="23.25">
      <c r="A10" s="5" t="s">
        <v>11</v>
      </c>
      <c r="B10" s="9"/>
      <c r="C10" s="7">
        <v>57066.63</v>
      </c>
      <c r="D10" s="7"/>
    </row>
    <row r="11" spans="1:4" ht="23.25">
      <c r="A11" s="5" t="s">
        <v>12</v>
      </c>
      <c r="B11" s="9"/>
      <c r="C11" s="7">
        <v>326000</v>
      </c>
      <c r="D11" s="7"/>
    </row>
    <row r="12" spans="1:4" ht="23.25">
      <c r="A12" s="5" t="s">
        <v>13</v>
      </c>
      <c r="B12" s="6">
        <v>510000</v>
      </c>
      <c r="C12" s="7">
        <v>1026342</v>
      </c>
      <c r="D12" s="7"/>
    </row>
    <row r="13" spans="1:4" ht="23.25">
      <c r="A13" s="5" t="s">
        <v>14</v>
      </c>
      <c r="B13" s="6">
        <v>521000</v>
      </c>
      <c r="C13" s="7">
        <v>870100</v>
      </c>
      <c r="D13" s="7"/>
    </row>
    <row r="14" spans="1:4" ht="23.25">
      <c r="A14" s="5" t="s">
        <v>15</v>
      </c>
      <c r="B14" s="6">
        <v>521000</v>
      </c>
      <c r="C14" s="7">
        <v>860070</v>
      </c>
      <c r="D14" s="7"/>
    </row>
    <row r="15" spans="1:4" ht="23.25">
      <c r="A15" s="5" t="s">
        <v>16</v>
      </c>
      <c r="B15" s="6">
        <v>522000</v>
      </c>
      <c r="C15" s="7">
        <v>1206768.66</v>
      </c>
      <c r="D15" s="7"/>
    </row>
    <row r="16" spans="1:4" ht="23.25">
      <c r="A16" s="5" t="s">
        <v>17</v>
      </c>
      <c r="B16" s="6">
        <v>531000</v>
      </c>
      <c r="C16" s="7">
        <v>243436.5</v>
      </c>
      <c r="D16" s="7"/>
    </row>
    <row r="17" spans="1:4" ht="23.25">
      <c r="A17" s="5" t="s">
        <v>18</v>
      </c>
      <c r="B17" s="6">
        <v>532000</v>
      </c>
      <c r="C17" s="7">
        <v>671311.5</v>
      </c>
      <c r="D17" s="7"/>
    </row>
    <row r="18" spans="1:4" ht="23.25">
      <c r="A18" s="5" t="s">
        <v>19</v>
      </c>
      <c r="B18" s="6">
        <v>533000</v>
      </c>
      <c r="C18" s="7">
        <v>159947</v>
      </c>
      <c r="D18" s="7"/>
    </row>
    <row r="19" spans="1:4" ht="23.25">
      <c r="A19" s="5" t="s">
        <v>20</v>
      </c>
      <c r="B19" s="6">
        <v>534000</v>
      </c>
      <c r="C19" s="7">
        <v>140220.92</v>
      </c>
      <c r="D19" s="7"/>
    </row>
    <row r="20" spans="1:4" ht="23.25">
      <c r="A20" s="5" t="s">
        <v>21</v>
      </c>
      <c r="B20" s="6">
        <v>560000</v>
      </c>
      <c r="C20" s="7">
        <v>767490</v>
      </c>
      <c r="D20" s="7"/>
    </row>
    <row r="21" spans="1:4" ht="23.25" hidden="1">
      <c r="A21" s="5" t="s">
        <v>22</v>
      </c>
      <c r="B21" s="6" t="s">
        <v>23</v>
      </c>
      <c r="C21" s="7"/>
      <c r="D21" s="7"/>
    </row>
    <row r="22" spans="1:4" ht="23.25" hidden="1">
      <c r="A22" s="5" t="s">
        <v>24</v>
      </c>
      <c r="B22" s="6" t="s">
        <v>25</v>
      </c>
      <c r="C22" s="7"/>
      <c r="D22" s="7"/>
    </row>
    <row r="23" spans="1:4" ht="23.25">
      <c r="A23" s="5" t="s">
        <v>26</v>
      </c>
      <c r="B23" s="6">
        <v>551000</v>
      </c>
      <c r="C23" s="7">
        <v>205387</v>
      </c>
      <c r="D23" s="7"/>
    </row>
    <row r="24" spans="1:4" ht="23.25">
      <c r="A24" s="5" t="s">
        <v>24</v>
      </c>
      <c r="B24" s="6">
        <v>542000</v>
      </c>
      <c r="C24" s="115">
        <v>1624000</v>
      </c>
      <c r="D24" s="7"/>
    </row>
    <row r="25" spans="1:4" ht="23.25">
      <c r="A25" s="5" t="s">
        <v>27</v>
      </c>
      <c r="B25" s="9">
        <v>821</v>
      </c>
      <c r="C25" s="115"/>
      <c r="D25" s="7">
        <v>16800446.55</v>
      </c>
    </row>
    <row r="26" spans="1:6" ht="23.25">
      <c r="A26" s="5" t="s">
        <v>28</v>
      </c>
      <c r="B26" s="6" t="s">
        <v>29</v>
      </c>
      <c r="C26" s="7"/>
      <c r="D26" s="7">
        <v>540844.83</v>
      </c>
      <c r="F26" s="8"/>
    </row>
    <row r="27" spans="1:6" ht="23.25">
      <c r="A27" s="5" t="s">
        <v>30</v>
      </c>
      <c r="B27" s="6" t="s">
        <v>31</v>
      </c>
      <c r="C27" s="7"/>
      <c r="D27" s="7">
        <f>8502216.39+328700.78</f>
        <v>8830917.17</v>
      </c>
      <c r="F27" s="8"/>
    </row>
    <row r="28" spans="1:6" ht="23.25">
      <c r="A28" s="5" t="s">
        <v>32</v>
      </c>
      <c r="B28" s="6" t="s">
        <v>33</v>
      </c>
      <c r="C28" s="7"/>
      <c r="D28" s="7">
        <v>3714000.79</v>
      </c>
      <c r="F28" s="10"/>
    </row>
    <row r="29" spans="1:6" ht="23.25">
      <c r="A29" s="11" t="s">
        <v>34</v>
      </c>
      <c r="B29" s="9">
        <v>600</v>
      </c>
      <c r="C29" s="7"/>
      <c r="D29" s="7">
        <v>5000</v>
      </c>
      <c r="F29" s="10"/>
    </row>
    <row r="30" spans="1:6" ht="23.25">
      <c r="A30" s="11" t="s">
        <v>35</v>
      </c>
      <c r="B30" s="9">
        <v>601</v>
      </c>
      <c r="C30" s="7"/>
      <c r="D30" s="7">
        <f>779500-20000-669000-39500-42000</f>
        <v>9000</v>
      </c>
      <c r="F30" s="10"/>
    </row>
    <row r="31" spans="1:6" ht="23.25">
      <c r="A31" s="11" t="s">
        <v>36</v>
      </c>
      <c r="B31" s="9">
        <v>602</v>
      </c>
      <c r="C31" s="7"/>
      <c r="D31" s="7">
        <v>75930</v>
      </c>
      <c r="F31" s="10"/>
    </row>
    <row r="32" spans="1:6" ht="23.25">
      <c r="A32" s="11" t="s">
        <v>37</v>
      </c>
      <c r="B32" s="9"/>
      <c r="C32" s="7"/>
      <c r="D32" s="7">
        <f>1039148-975047</f>
        <v>64101</v>
      </c>
      <c r="F32" s="10"/>
    </row>
    <row r="33" spans="1:6" ht="23.25">
      <c r="A33" s="5" t="s">
        <v>38</v>
      </c>
      <c r="B33" s="9"/>
      <c r="C33" s="7"/>
      <c r="D33" s="7">
        <v>1130742.38</v>
      </c>
      <c r="F33" s="8"/>
    </row>
    <row r="34" spans="1:6" ht="24" thickBot="1">
      <c r="A34" s="12"/>
      <c r="B34" s="13"/>
      <c r="C34" s="14">
        <f>SUM(C5:C33)</f>
        <v>31170982.720000003</v>
      </c>
      <c r="D34" s="14">
        <f>SUM(D5:D33)</f>
        <v>31170982.719999995</v>
      </c>
      <c r="E34" s="8"/>
      <c r="F34" s="8"/>
    </row>
    <row r="35" ht="24" thickTop="1">
      <c r="A35" s="1" t="s">
        <v>39</v>
      </c>
    </row>
    <row r="37" ht="23.25">
      <c r="A37" s="1" t="s">
        <v>192</v>
      </c>
    </row>
    <row r="38" ht="23.25">
      <c r="A38" s="1" t="s">
        <v>193</v>
      </c>
    </row>
  </sheetData>
  <mergeCells count="3">
    <mergeCell ref="A1:D1"/>
    <mergeCell ref="A2:D2"/>
    <mergeCell ref="A3:D3"/>
  </mergeCells>
  <printOptions/>
  <pageMargins left="0.5511811023622047" right="0.1968503937007874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C31" sqref="C31"/>
    </sheetView>
  </sheetViews>
  <sheetFormatPr defaultColWidth="9.140625" defaultRowHeight="12.75"/>
  <cols>
    <col min="1" max="1" width="10.140625" style="19" customWidth="1"/>
    <col min="2" max="2" width="17.8515625" style="19" customWidth="1"/>
    <col min="3" max="3" width="15.421875" style="19" customWidth="1"/>
    <col min="4" max="4" width="14.7109375" style="19" customWidth="1"/>
    <col min="5" max="5" width="9.421875" style="19" customWidth="1"/>
    <col min="6" max="6" width="12.00390625" style="19" customWidth="1"/>
    <col min="7" max="7" width="13.7109375" style="19" customWidth="1"/>
    <col min="8" max="8" width="7.8515625" style="19" customWidth="1"/>
    <col min="9" max="9" width="9.140625" style="19" customWidth="1"/>
    <col min="10" max="11" width="15.7109375" style="19" bestFit="1" customWidth="1"/>
    <col min="12" max="12" width="10.421875" style="19" bestFit="1" customWidth="1"/>
    <col min="13" max="16384" width="9.140625" style="19" customWidth="1"/>
  </cols>
  <sheetData>
    <row r="1" spans="1:8" ht="24">
      <c r="A1" s="15"/>
      <c r="B1" s="16"/>
      <c r="C1" s="16"/>
      <c r="D1" s="17"/>
      <c r="E1" s="15"/>
      <c r="F1" s="165"/>
      <c r="G1" s="165"/>
      <c r="H1" s="166"/>
    </row>
    <row r="2" spans="1:8" ht="24">
      <c r="A2" s="20" t="s">
        <v>40</v>
      </c>
      <c r="B2" s="21"/>
      <c r="C2" s="21"/>
      <c r="D2" s="22"/>
      <c r="E2" s="21"/>
      <c r="F2" s="167" t="s">
        <v>41</v>
      </c>
      <c r="G2" s="167"/>
      <c r="H2" s="168"/>
    </row>
    <row r="3" spans="1:8" ht="24">
      <c r="A3" s="20"/>
      <c r="B3" s="23" t="s">
        <v>42</v>
      </c>
      <c r="C3" s="21"/>
      <c r="D3" s="22"/>
      <c r="E3" s="21"/>
      <c r="F3" s="21" t="s">
        <v>43</v>
      </c>
      <c r="G3" s="21"/>
      <c r="H3" s="22"/>
    </row>
    <row r="4" spans="1:8" ht="24">
      <c r="A4" s="24"/>
      <c r="B4" s="25"/>
      <c r="C4" s="25"/>
      <c r="D4" s="26"/>
      <c r="E4" s="25"/>
      <c r="F4" s="25"/>
      <c r="G4" s="25"/>
      <c r="H4" s="26"/>
    </row>
    <row r="5" spans="1:8" ht="24">
      <c r="A5" s="27" t="s">
        <v>44</v>
      </c>
      <c r="B5" s="21"/>
      <c r="C5" s="21"/>
      <c r="D5" s="28" t="s">
        <v>246</v>
      </c>
      <c r="E5" s="28"/>
      <c r="F5" s="20"/>
      <c r="G5" s="29">
        <v>18733998.47</v>
      </c>
      <c r="H5" s="22"/>
    </row>
    <row r="6" spans="1:11" ht="24">
      <c r="A6" s="30" t="s">
        <v>45</v>
      </c>
      <c r="B6" s="1"/>
      <c r="C6" s="1"/>
      <c r="D6" s="1"/>
      <c r="E6" s="1"/>
      <c r="F6" s="20"/>
      <c r="G6" s="31"/>
      <c r="H6" s="22"/>
      <c r="J6" s="32"/>
      <c r="K6" s="56"/>
    </row>
    <row r="7" spans="1:10" ht="24">
      <c r="A7" s="30"/>
      <c r="B7" s="33" t="s">
        <v>46</v>
      </c>
      <c r="C7" s="33" t="s">
        <v>47</v>
      </c>
      <c r="D7" s="33" t="s">
        <v>48</v>
      </c>
      <c r="E7" s="1"/>
      <c r="F7" s="20"/>
      <c r="G7" s="34"/>
      <c r="H7" s="22"/>
      <c r="J7" s="32"/>
    </row>
    <row r="8" spans="1:10" ht="24">
      <c r="A8" s="30"/>
      <c r="B8" s="33" t="s">
        <v>49</v>
      </c>
      <c r="C8" s="33" t="s">
        <v>49</v>
      </c>
      <c r="D8" s="35" t="s">
        <v>49</v>
      </c>
      <c r="E8" s="1"/>
      <c r="F8" s="20"/>
      <c r="G8" s="34"/>
      <c r="H8" s="22"/>
      <c r="J8" s="32"/>
    </row>
    <row r="9" spans="1:10" ht="24">
      <c r="A9" s="30" t="s">
        <v>50</v>
      </c>
      <c r="B9" s="1"/>
      <c r="C9" s="1"/>
      <c r="D9" s="1"/>
      <c r="E9" s="1"/>
      <c r="F9" s="20"/>
      <c r="G9" s="34"/>
      <c r="H9" s="22"/>
      <c r="J9" s="32"/>
    </row>
    <row r="10" spans="1:10" ht="24">
      <c r="A10" s="30"/>
      <c r="B10" s="33" t="s">
        <v>51</v>
      </c>
      <c r="C10" s="33" t="s">
        <v>52</v>
      </c>
      <c r="D10" s="33" t="s">
        <v>48</v>
      </c>
      <c r="E10" s="22"/>
      <c r="F10" s="21"/>
      <c r="G10" s="34"/>
      <c r="H10" s="22"/>
      <c r="J10" s="32"/>
    </row>
    <row r="11" spans="1:10" ht="24">
      <c r="A11" s="30"/>
      <c r="B11" s="36" t="s">
        <v>250</v>
      </c>
      <c r="C11" s="37" t="s">
        <v>251</v>
      </c>
      <c r="D11" s="35">
        <v>220</v>
      </c>
      <c r="E11" s="22"/>
      <c r="F11" s="21"/>
      <c r="G11" s="34"/>
      <c r="H11" s="22"/>
      <c r="J11" s="32"/>
    </row>
    <row r="12" spans="1:10" ht="24">
      <c r="A12" s="30"/>
      <c r="B12" s="36" t="s">
        <v>252</v>
      </c>
      <c r="C12" s="37" t="s">
        <v>253</v>
      </c>
      <c r="D12" s="35">
        <v>1000</v>
      </c>
      <c r="E12" s="22"/>
      <c r="F12" s="21"/>
      <c r="G12" s="34"/>
      <c r="H12" s="22"/>
      <c r="J12" s="32"/>
    </row>
    <row r="13" spans="1:10" ht="24">
      <c r="A13" s="30"/>
      <c r="B13" s="36" t="s">
        <v>254</v>
      </c>
      <c r="C13" s="37" t="s">
        <v>255</v>
      </c>
      <c r="D13" s="35">
        <v>8147.2</v>
      </c>
      <c r="E13" s="22"/>
      <c r="F13" s="21"/>
      <c r="G13" s="34"/>
      <c r="H13" s="22"/>
      <c r="J13" s="32"/>
    </row>
    <row r="14" spans="1:10" ht="24">
      <c r="A14" s="30"/>
      <c r="B14" s="36" t="s">
        <v>254</v>
      </c>
      <c r="C14" s="37" t="s">
        <v>256</v>
      </c>
      <c r="D14" s="35">
        <v>7090</v>
      </c>
      <c r="E14" s="22"/>
      <c r="F14" s="21"/>
      <c r="G14" s="34"/>
      <c r="H14" s="22"/>
      <c r="J14" s="32"/>
    </row>
    <row r="15" spans="1:10" ht="24">
      <c r="A15" s="30"/>
      <c r="B15" s="36" t="s">
        <v>254</v>
      </c>
      <c r="C15" s="37" t="s">
        <v>257</v>
      </c>
      <c r="D15" s="35">
        <v>825</v>
      </c>
      <c r="E15" s="22"/>
      <c r="F15" s="21"/>
      <c r="G15" s="34"/>
      <c r="H15" s="22"/>
      <c r="J15" s="32"/>
    </row>
    <row r="16" spans="1:10" ht="24">
      <c r="A16" s="30"/>
      <c r="B16" s="36" t="s">
        <v>254</v>
      </c>
      <c r="C16" s="37" t="s">
        <v>258</v>
      </c>
      <c r="D16" s="35">
        <v>1981.31</v>
      </c>
      <c r="E16" s="22"/>
      <c r="F16" s="21"/>
      <c r="G16" s="34"/>
      <c r="H16" s="22"/>
      <c r="J16" s="32"/>
    </row>
    <row r="17" spans="1:10" ht="24">
      <c r="A17" s="30"/>
      <c r="B17" s="36" t="s">
        <v>254</v>
      </c>
      <c r="C17" s="37" t="s">
        <v>259</v>
      </c>
      <c r="D17" s="35">
        <v>400</v>
      </c>
      <c r="E17" s="22"/>
      <c r="F17" s="21"/>
      <c r="G17" s="34"/>
      <c r="H17" s="22"/>
      <c r="J17" s="32"/>
    </row>
    <row r="18" spans="1:10" ht="24">
      <c r="A18" s="30"/>
      <c r="B18" s="36" t="s">
        <v>254</v>
      </c>
      <c r="C18" s="37" t="s">
        <v>260</v>
      </c>
      <c r="D18" s="35">
        <v>7456.25</v>
      </c>
      <c r="E18" s="22"/>
      <c r="F18" s="21"/>
      <c r="G18" s="34"/>
      <c r="H18" s="22"/>
      <c r="J18" s="32"/>
    </row>
    <row r="19" spans="1:10" ht="24">
      <c r="A19" s="30"/>
      <c r="B19" s="36" t="s">
        <v>254</v>
      </c>
      <c r="C19" s="37" t="s">
        <v>261</v>
      </c>
      <c r="D19" s="35">
        <v>132000</v>
      </c>
      <c r="E19" s="22"/>
      <c r="F19" s="21"/>
      <c r="G19" s="34"/>
      <c r="H19" s="22"/>
      <c r="J19" s="32"/>
    </row>
    <row r="20" spans="1:10" ht="24">
      <c r="A20" s="30"/>
      <c r="B20" s="36" t="s">
        <v>254</v>
      </c>
      <c r="C20" s="37" t="s">
        <v>262</v>
      </c>
      <c r="D20" s="35">
        <v>25000</v>
      </c>
      <c r="E20" s="22"/>
      <c r="F20" s="21"/>
      <c r="G20" s="34">
        <f>D11+D12+D13+D14+D15+D16+D17+D18+D19+D20</f>
        <v>184119.76</v>
      </c>
      <c r="H20" s="22"/>
      <c r="J20" s="32"/>
    </row>
    <row r="21" spans="1:10" ht="24">
      <c r="A21" s="30"/>
      <c r="B21" s="36"/>
      <c r="C21" s="37"/>
      <c r="D21" s="35"/>
      <c r="E21" s="22"/>
      <c r="F21" s="21"/>
      <c r="G21" s="34"/>
      <c r="H21" s="22"/>
      <c r="J21" s="32"/>
    </row>
    <row r="22" spans="1:10" ht="24">
      <c r="A22" s="30"/>
      <c r="B22" s="36"/>
      <c r="C22" s="37"/>
      <c r="D22" s="35"/>
      <c r="E22" s="22"/>
      <c r="F22" s="21"/>
      <c r="G22" s="34"/>
      <c r="H22" s="22"/>
      <c r="J22" s="32"/>
    </row>
    <row r="23" spans="1:10" ht="24">
      <c r="A23" s="38"/>
      <c r="B23" s="39"/>
      <c r="C23" s="40"/>
      <c r="D23" s="41"/>
      <c r="E23" s="26"/>
      <c r="F23" s="25"/>
      <c r="G23" s="42"/>
      <c r="H23" s="26"/>
      <c r="J23" s="32"/>
    </row>
    <row r="24" spans="1:10" ht="23.25">
      <c r="A24" s="43" t="s">
        <v>53</v>
      </c>
      <c r="B24" s="16"/>
      <c r="C24" s="44"/>
      <c r="D24" s="16"/>
      <c r="E24" s="45"/>
      <c r="F24" s="16"/>
      <c r="G24" s="46"/>
      <c r="H24" s="17"/>
      <c r="J24" s="47"/>
    </row>
    <row r="25" spans="1:10" ht="23.25">
      <c r="A25" s="48" t="s">
        <v>54</v>
      </c>
      <c r="B25" s="1" t="s">
        <v>55</v>
      </c>
      <c r="C25" s="33"/>
      <c r="D25" s="21"/>
      <c r="E25" s="49"/>
      <c r="F25" s="21"/>
      <c r="G25" s="50">
        <v>0</v>
      </c>
      <c r="H25" s="22"/>
      <c r="J25" s="47"/>
    </row>
    <row r="26" spans="1:10" ht="23.25">
      <c r="A26" s="48"/>
      <c r="B26" s="1"/>
      <c r="C26" s="33"/>
      <c r="D26" s="21"/>
      <c r="E26" s="49"/>
      <c r="F26" s="21"/>
      <c r="G26" s="50"/>
      <c r="H26" s="22"/>
      <c r="J26" s="47"/>
    </row>
    <row r="27" spans="1:11" s="53" customFormat="1" ht="24">
      <c r="A27" s="27" t="s">
        <v>247</v>
      </c>
      <c r="B27" s="21"/>
      <c r="C27" s="51"/>
      <c r="D27" s="21"/>
      <c r="E27" s="21"/>
      <c r="F27" s="20"/>
      <c r="G27" s="52">
        <v>18549878.71</v>
      </c>
      <c r="H27" s="22"/>
      <c r="J27" s="54"/>
      <c r="K27" s="54"/>
    </row>
    <row r="28" spans="1:12" ht="24">
      <c r="A28" s="24"/>
      <c r="B28" s="25"/>
      <c r="C28" s="25"/>
      <c r="D28" s="25"/>
      <c r="E28" s="26"/>
      <c r="F28" s="25"/>
      <c r="G28" s="25"/>
      <c r="H28" s="55"/>
      <c r="J28" s="32"/>
      <c r="K28" s="56"/>
      <c r="L28" s="56"/>
    </row>
    <row r="29" spans="1:10" ht="24">
      <c r="A29" s="15" t="s">
        <v>56</v>
      </c>
      <c r="B29" s="16"/>
      <c r="C29" s="16"/>
      <c r="D29" s="17"/>
      <c r="E29" s="16" t="s">
        <v>57</v>
      </c>
      <c r="F29" s="16"/>
      <c r="G29" s="16"/>
      <c r="H29" s="17"/>
      <c r="J29" s="56"/>
    </row>
    <row r="30" spans="1:10" ht="24">
      <c r="A30" s="20"/>
      <c r="B30" s="1"/>
      <c r="C30" s="1"/>
      <c r="D30" s="22"/>
      <c r="E30" s="1"/>
      <c r="F30" s="1"/>
      <c r="G30" s="1"/>
      <c r="H30" s="22"/>
      <c r="J30" s="56"/>
    </row>
    <row r="31" spans="1:8" ht="23.25" customHeight="1">
      <c r="A31" s="20" t="s">
        <v>191</v>
      </c>
      <c r="B31" s="21"/>
      <c r="C31" s="21" t="s">
        <v>263</v>
      </c>
      <c r="D31" s="22"/>
      <c r="E31" s="21" t="s">
        <v>58</v>
      </c>
      <c r="F31" s="21"/>
      <c r="G31" s="170" t="s">
        <v>264</v>
      </c>
      <c r="H31" s="171"/>
    </row>
    <row r="32" spans="1:8" ht="23.25" customHeight="1">
      <c r="A32" s="57" t="s">
        <v>59</v>
      </c>
      <c r="B32" s="25"/>
      <c r="C32" s="25"/>
      <c r="D32" s="26"/>
      <c r="E32" s="24" t="s">
        <v>60</v>
      </c>
      <c r="F32" s="25"/>
      <c r="G32" s="25"/>
      <c r="H32" s="26"/>
    </row>
    <row r="33" spans="1:8" ht="24">
      <c r="A33" s="1"/>
      <c r="B33" s="1"/>
      <c r="C33" s="21"/>
      <c r="D33" s="1"/>
      <c r="E33" s="169"/>
      <c r="F33" s="169"/>
      <c r="G33" s="169"/>
      <c r="H33" s="169"/>
    </row>
    <row r="34" spans="1:8" ht="24">
      <c r="A34" s="1"/>
      <c r="B34" s="1"/>
      <c r="C34" s="1"/>
      <c r="D34" s="1"/>
      <c r="E34" s="1"/>
      <c r="F34" s="1"/>
      <c r="G34" s="1"/>
      <c r="H34" s="1"/>
    </row>
    <row r="35" spans="1:8" ht="24">
      <c r="A35" s="1"/>
      <c r="B35" s="58"/>
      <c r="C35" s="1"/>
      <c r="D35" s="1"/>
      <c r="E35" s="1"/>
      <c r="F35" s="1"/>
      <c r="G35" s="1"/>
      <c r="H35" s="1"/>
    </row>
    <row r="36" spans="1:8" ht="24">
      <c r="A36" s="1"/>
      <c r="B36" s="58"/>
      <c r="C36" s="1"/>
      <c r="D36" s="1"/>
      <c r="E36" s="1"/>
      <c r="F36" s="1"/>
      <c r="G36" s="1"/>
      <c r="H36" s="1"/>
    </row>
    <row r="37" spans="1:8" ht="24">
      <c r="A37" s="1"/>
      <c r="B37" s="58"/>
      <c r="C37" s="1"/>
      <c r="D37" s="1"/>
      <c r="E37" s="1"/>
      <c r="F37" s="1"/>
      <c r="G37" s="1"/>
      <c r="H37" s="1"/>
    </row>
    <row r="38" spans="1:8" ht="24">
      <c r="A38" s="1"/>
      <c r="B38" s="58"/>
      <c r="C38" s="1"/>
      <c r="D38" s="1"/>
      <c r="E38" s="1"/>
      <c r="F38" s="1"/>
      <c r="G38" s="1"/>
      <c r="H38" s="1"/>
    </row>
    <row r="39" spans="1:8" ht="24">
      <c r="A39" s="1"/>
      <c r="B39" s="58"/>
      <c r="C39" s="1"/>
      <c r="D39" s="1"/>
      <c r="E39" s="1"/>
      <c r="F39" s="1"/>
      <c r="G39" s="1"/>
      <c r="H39" s="1"/>
    </row>
    <row r="40" spans="1:8" ht="24">
      <c r="A40" s="1"/>
      <c r="B40" s="58"/>
      <c r="C40" s="1"/>
      <c r="D40" s="1"/>
      <c r="E40" s="1"/>
      <c r="F40" s="1"/>
      <c r="G40" s="1"/>
      <c r="H40" s="1"/>
    </row>
    <row r="41" spans="1:8" ht="24">
      <c r="A41" s="1"/>
      <c r="B41" s="58"/>
      <c r="C41" s="1"/>
      <c r="D41" s="1"/>
      <c r="E41" s="1"/>
      <c r="F41" s="1"/>
      <c r="G41" s="1"/>
      <c r="H41" s="1"/>
    </row>
    <row r="42" spans="1:8" ht="24">
      <c r="A42" s="1"/>
      <c r="B42" s="58"/>
      <c r="C42" s="1"/>
      <c r="D42" s="1"/>
      <c r="E42" s="1"/>
      <c r="F42" s="1"/>
      <c r="G42" s="1"/>
      <c r="H42" s="1"/>
    </row>
    <row r="43" spans="1:8" ht="24">
      <c r="A43" s="1"/>
      <c r="B43" s="58"/>
      <c r="C43" s="1"/>
      <c r="D43" s="1"/>
      <c r="E43" s="1"/>
      <c r="F43" s="1"/>
      <c r="G43" s="1"/>
      <c r="H43" s="1"/>
    </row>
    <row r="44" spans="1:8" ht="24">
      <c r="A44" s="1"/>
      <c r="B44" s="58"/>
      <c r="C44" s="1"/>
      <c r="D44" s="1"/>
      <c r="E44" s="1"/>
      <c r="F44" s="1"/>
      <c r="G44" s="1"/>
      <c r="H44" s="1"/>
    </row>
    <row r="45" spans="1:8" ht="24">
      <c r="A45" s="1"/>
      <c r="B45" s="58"/>
      <c r="C45" s="1"/>
      <c r="D45" s="1"/>
      <c r="E45" s="1"/>
      <c r="F45" s="1"/>
      <c r="G45" s="1"/>
      <c r="H45" s="1"/>
    </row>
    <row r="46" spans="1:8" ht="24">
      <c r="A46" s="1"/>
      <c r="B46" s="58"/>
      <c r="C46" s="1"/>
      <c r="D46" s="1"/>
      <c r="E46" s="1"/>
      <c r="F46" s="1"/>
      <c r="G46" s="1"/>
      <c r="H46" s="1"/>
    </row>
    <row r="47" spans="1:8" ht="24">
      <c r="A47" s="1"/>
      <c r="B47" s="58"/>
      <c r="C47" s="1"/>
      <c r="D47" s="1"/>
      <c r="E47" s="1"/>
      <c r="F47" s="1"/>
      <c r="G47" s="1"/>
      <c r="H47" s="1"/>
    </row>
    <row r="48" spans="1:8" ht="24">
      <c r="A48" s="1"/>
      <c r="B48" s="58"/>
      <c r="C48" s="1"/>
      <c r="D48" s="1"/>
      <c r="E48" s="1"/>
      <c r="F48" s="1"/>
      <c r="G48" s="1"/>
      <c r="H48" s="1"/>
    </row>
    <row r="49" spans="1:8" ht="24">
      <c r="A49" s="1"/>
      <c r="B49" s="58"/>
      <c r="C49" s="1"/>
      <c r="D49" s="1"/>
      <c r="E49" s="1"/>
      <c r="F49" s="1"/>
      <c r="G49" s="1"/>
      <c r="H49" s="1"/>
    </row>
    <row r="50" spans="1:8" ht="24">
      <c r="A50" s="1"/>
      <c r="B50" s="58"/>
      <c r="C50" s="1"/>
      <c r="D50" s="1"/>
      <c r="E50" s="1"/>
      <c r="F50" s="1"/>
      <c r="G50" s="1"/>
      <c r="H50" s="1"/>
    </row>
    <row r="51" spans="1:8" ht="24">
      <c r="A51" s="1"/>
      <c r="B51" s="58"/>
      <c r="C51" s="1"/>
      <c r="D51" s="1"/>
      <c r="E51" s="1"/>
      <c r="F51" s="1"/>
      <c r="G51" s="1"/>
      <c r="H51" s="1"/>
    </row>
    <row r="52" spans="1:8" ht="24">
      <c r="A52" s="1"/>
      <c r="B52" s="58"/>
      <c r="C52" s="1"/>
      <c r="D52" s="1"/>
      <c r="E52" s="1"/>
      <c r="F52" s="1"/>
      <c r="G52" s="1"/>
      <c r="H52" s="1"/>
    </row>
    <row r="53" spans="1:8" ht="24">
      <c r="A53" s="1"/>
      <c r="B53" s="58"/>
      <c r="C53" s="1"/>
      <c r="D53" s="1"/>
      <c r="E53" s="1"/>
      <c r="F53" s="1"/>
      <c r="G53" s="1"/>
      <c r="H53" s="1"/>
    </row>
    <row r="54" spans="1:8" ht="24">
      <c r="A54" s="1"/>
      <c r="B54" s="58"/>
      <c r="C54" s="1"/>
      <c r="D54" s="1"/>
      <c r="E54" s="1"/>
      <c r="F54" s="1"/>
      <c r="G54" s="1"/>
      <c r="H54" s="1"/>
    </row>
    <row r="55" spans="1:8" ht="24">
      <c r="A55" s="1"/>
      <c r="B55" s="58"/>
      <c r="C55" s="1"/>
      <c r="D55" s="1"/>
      <c r="E55" s="1"/>
      <c r="F55" s="1"/>
      <c r="G55" s="1"/>
      <c r="H55" s="1"/>
    </row>
    <row r="56" spans="1:8" ht="24">
      <c r="A56" s="1"/>
      <c r="B56" s="58"/>
      <c r="C56" s="1"/>
      <c r="D56" s="1"/>
      <c r="E56" s="1"/>
      <c r="F56" s="1"/>
      <c r="G56" s="1"/>
      <c r="H56" s="1"/>
    </row>
    <row r="57" spans="1:8" ht="24">
      <c r="A57" s="1"/>
      <c r="B57" s="58"/>
      <c r="C57" s="1"/>
      <c r="D57" s="1"/>
      <c r="E57" s="1"/>
      <c r="F57" s="1"/>
      <c r="G57" s="1"/>
      <c r="H57" s="1"/>
    </row>
    <row r="58" ht="24">
      <c r="B58" s="32"/>
    </row>
    <row r="59" ht="24">
      <c r="B59" s="32"/>
    </row>
    <row r="60" ht="24">
      <c r="B60" s="32"/>
    </row>
    <row r="61" ht="24">
      <c r="B61" s="32"/>
    </row>
    <row r="62" ht="24">
      <c r="B62" s="32"/>
    </row>
    <row r="63" ht="24">
      <c r="B63" s="32"/>
    </row>
    <row r="64" ht="24">
      <c r="B64" s="32"/>
    </row>
    <row r="65" ht="24">
      <c r="B65" s="32"/>
    </row>
    <row r="66" ht="24">
      <c r="B66" s="32"/>
    </row>
    <row r="67" ht="24">
      <c r="B67" s="32"/>
    </row>
    <row r="68" ht="24">
      <c r="B68" s="32"/>
    </row>
    <row r="69" ht="24">
      <c r="B69" s="32"/>
    </row>
    <row r="70" ht="24">
      <c r="B70" s="32"/>
    </row>
    <row r="71" ht="24">
      <c r="B71" s="32"/>
    </row>
    <row r="72" ht="24">
      <c r="B72" s="32"/>
    </row>
    <row r="73" ht="24">
      <c r="B73" s="32"/>
    </row>
    <row r="74" ht="24">
      <c r="B74" s="32"/>
    </row>
    <row r="75" ht="24">
      <c r="B75" s="32"/>
    </row>
    <row r="76" ht="24">
      <c r="B76" s="32"/>
    </row>
    <row r="77" ht="24">
      <c r="B77" s="32"/>
    </row>
    <row r="78" ht="24">
      <c r="B78" s="32"/>
    </row>
    <row r="79" ht="24">
      <c r="B79" s="32"/>
    </row>
    <row r="80" ht="24">
      <c r="B80" s="32"/>
    </row>
    <row r="81" ht="24">
      <c r="B81" s="32"/>
    </row>
    <row r="82" ht="24">
      <c r="B82" s="32"/>
    </row>
    <row r="83" ht="24">
      <c r="B83" s="32"/>
    </row>
    <row r="84" ht="24">
      <c r="B84" s="32"/>
    </row>
    <row r="85" ht="24">
      <c r="B85" s="32"/>
    </row>
    <row r="86" ht="24">
      <c r="B86" s="32"/>
    </row>
    <row r="87" ht="24">
      <c r="B87" s="32"/>
    </row>
    <row r="88" ht="24">
      <c r="B88" s="32"/>
    </row>
    <row r="89" ht="24">
      <c r="B89" s="32"/>
    </row>
    <row r="90" ht="24">
      <c r="B90" s="32"/>
    </row>
    <row r="91" ht="24">
      <c r="B91" s="32"/>
    </row>
    <row r="92" ht="24">
      <c r="B92" s="32"/>
    </row>
    <row r="93" ht="24">
      <c r="B93" s="32"/>
    </row>
    <row r="94" ht="24">
      <c r="B94" s="32"/>
    </row>
    <row r="95" ht="24">
      <c r="B95" s="32"/>
    </row>
    <row r="96" ht="24">
      <c r="B96" s="32"/>
    </row>
    <row r="97" ht="24">
      <c r="B97" s="32"/>
    </row>
    <row r="98" ht="24">
      <c r="B98" s="32"/>
    </row>
    <row r="99" ht="24">
      <c r="B99" s="32"/>
    </row>
    <row r="100" ht="24">
      <c r="B100" s="32"/>
    </row>
    <row r="101" ht="24">
      <c r="B101" s="32"/>
    </row>
    <row r="102" ht="24">
      <c r="B102" s="32"/>
    </row>
    <row r="103" ht="24.75" thickBot="1">
      <c r="B103" s="59"/>
    </row>
    <row r="104" ht="24.75" thickTop="1">
      <c r="B104" s="32"/>
    </row>
    <row r="105" ht="24">
      <c r="B105" s="32"/>
    </row>
    <row r="106" ht="24">
      <c r="B106" s="32"/>
    </row>
    <row r="107" ht="24">
      <c r="B107" s="32"/>
    </row>
    <row r="108" ht="24">
      <c r="B108" s="32"/>
    </row>
    <row r="109" ht="24">
      <c r="B109" s="32"/>
    </row>
    <row r="110" ht="24">
      <c r="B110" s="56"/>
    </row>
    <row r="111" ht="24">
      <c r="B111" s="56"/>
    </row>
    <row r="112" ht="24">
      <c r="B112" s="32"/>
    </row>
    <row r="113" ht="24">
      <c r="B113" s="56"/>
    </row>
  </sheetData>
  <mergeCells count="4">
    <mergeCell ref="F1:H1"/>
    <mergeCell ref="F2:H2"/>
    <mergeCell ref="E33:H33"/>
    <mergeCell ref="G31:H31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J11" sqref="J11"/>
    </sheetView>
  </sheetViews>
  <sheetFormatPr defaultColWidth="9.140625" defaultRowHeight="12.75"/>
  <cols>
    <col min="1" max="1" width="11.28125" style="0" customWidth="1"/>
    <col min="2" max="2" width="14.7109375" style="0" customWidth="1"/>
    <col min="3" max="3" width="14.28125" style="0" customWidth="1"/>
    <col min="4" max="4" width="13.140625" style="0" customWidth="1"/>
    <col min="5" max="5" width="11.57421875" style="0" customWidth="1"/>
    <col min="6" max="6" width="12.28125" style="0" customWidth="1"/>
    <col min="7" max="7" width="12.7109375" style="0" customWidth="1"/>
    <col min="8" max="8" width="9.8515625" style="0" customWidth="1"/>
    <col min="10" max="10" width="14.421875" style="0" customWidth="1"/>
    <col min="11" max="11" width="13.57421875" style="0" bestFit="1" customWidth="1"/>
  </cols>
  <sheetData>
    <row r="1" spans="1:8" ht="23.25">
      <c r="A1" s="15"/>
      <c r="B1" s="16"/>
      <c r="C1" s="16"/>
      <c r="D1" s="17"/>
      <c r="E1" s="15"/>
      <c r="F1" s="165"/>
      <c r="G1" s="165"/>
      <c r="H1" s="166"/>
    </row>
    <row r="2" spans="1:8" ht="23.25">
      <c r="A2" s="20" t="s">
        <v>40</v>
      </c>
      <c r="B2" s="21"/>
      <c r="C2" s="21"/>
      <c r="D2" s="22"/>
      <c r="E2" s="21"/>
      <c r="F2" s="167" t="s">
        <v>41</v>
      </c>
      <c r="G2" s="167"/>
      <c r="H2" s="168"/>
    </row>
    <row r="3" spans="1:8" ht="23.25">
      <c r="A3" s="20"/>
      <c r="B3" s="23" t="s">
        <v>42</v>
      </c>
      <c r="C3" s="21"/>
      <c r="D3" s="22"/>
      <c r="E3" s="21"/>
      <c r="F3" s="21" t="s">
        <v>61</v>
      </c>
      <c r="G3" s="21"/>
      <c r="H3" s="22"/>
    </row>
    <row r="4" spans="1:8" ht="23.25">
      <c r="A4" s="20"/>
      <c r="B4" s="21"/>
      <c r="C4" s="21"/>
      <c r="D4" s="22"/>
      <c r="E4" s="21"/>
      <c r="F4" s="21"/>
      <c r="G4" s="21"/>
      <c r="H4" s="22"/>
    </row>
    <row r="5" spans="1:8" ht="23.25">
      <c r="A5" s="24"/>
      <c r="B5" s="25"/>
      <c r="C5" s="25"/>
      <c r="D5" s="26"/>
      <c r="E5" s="25"/>
      <c r="F5" s="25"/>
      <c r="G5" s="25"/>
      <c r="H5" s="26"/>
    </row>
    <row r="6" spans="1:8" ht="23.25">
      <c r="A6" s="27" t="s">
        <v>62</v>
      </c>
      <c r="B6" s="21"/>
      <c r="C6" s="21"/>
      <c r="D6" s="28" t="s">
        <v>246</v>
      </c>
      <c r="E6" s="28"/>
      <c r="F6" s="20"/>
      <c r="G6" s="52">
        <v>804742.38</v>
      </c>
      <c r="H6" s="22"/>
    </row>
    <row r="7" spans="1:8" ht="23.25">
      <c r="A7" s="20"/>
      <c r="B7" s="1"/>
      <c r="C7" s="1"/>
      <c r="D7" s="1"/>
      <c r="E7" s="1"/>
      <c r="F7" s="20"/>
      <c r="G7" s="29"/>
      <c r="H7" s="22"/>
    </row>
    <row r="8" spans="1:10" ht="23.25">
      <c r="A8" s="30" t="s">
        <v>45</v>
      </c>
      <c r="B8" s="1"/>
      <c r="C8" s="1"/>
      <c r="D8" s="1"/>
      <c r="E8" s="1"/>
      <c r="F8" s="20"/>
      <c r="G8" s="34">
        <v>0</v>
      </c>
      <c r="H8" s="22"/>
      <c r="J8" s="60"/>
    </row>
    <row r="9" spans="1:10" ht="23.25">
      <c r="A9" s="30"/>
      <c r="B9" s="33" t="s">
        <v>46</v>
      </c>
      <c r="C9" s="33" t="s">
        <v>47</v>
      </c>
      <c r="D9" s="33" t="s">
        <v>48</v>
      </c>
      <c r="E9" s="1"/>
      <c r="F9" s="20"/>
      <c r="G9" s="34"/>
      <c r="H9" s="22"/>
      <c r="J9" s="60"/>
    </row>
    <row r="10" spans="1:10" ht="23.25">
      <c r="A10" s="30"/>
      <c r="B10" s="33" t="s">
        <v>49</v>
      </c>
      <c r="C10" s="33" t="s">
        <v>49</v>
      </c>
      <c r="D10" s="35" t="s">
        <v>49</v>
      </c>
      <c r="E10" s="1"/>
      <c r="F10" s="20"/>
      <c r="G10" s="34"/>
      <c r="H10" s="22"/>
      <c r="J10" s="60"/>
    </row>
    <row r="11" spans="1:10" ht="23.25">
      <c r="A11" s="30"/>
      <c r="B11" s="34"/>
      <c r="C11" s="34"/>
      <c r="D11" s="34"/>
      <c r="E11" s="1"/>
      <c r="F11" s="20"/>
      <c r="G11" s="34"/>
      <c r="H11" s="22"/>
      <c r="J11" s="60"/>
    </row>
    <row r="12" spans="1:10" ht="23.25">
      <c r="A12" s="30" t="s">
        <v>63</v>
      </c>
      <c r="B12" s="1"/>
      <c r="C12" s="1"/>
      <c r="D12" s="1"/>
      <c r="E12" s="1"/>
      <c r="F12" s="20"/>
      <c r="G12" s="34"/>
      <c r="H12" s="22"/>
      <c r="J12" s="60"/>
    </row>
    <row r="13" spans="1:10" ht="23.25">
      <c r="A13" s="30"/>
      <c r="B13" s="33" t="s">
        <v>51</v>
      </c>
      <c r="C13" s="33" t="s">
        <v>52</v>
      </c>
      <c r="D13" s="33" t="s">
        <v>48</v>
      </c>
      <c r="E13" s="22"/>
      <c r="F13" s="21"/>
      <c r="G13" s="34"/>
      <c r="H13" s="22"/>
      <c r="J13" s="60"/>
    </row>
    <row r="14" spans="1:10" ht="23.25">
      <c r="A14" s="30"/>
      <c r="B14" s="33" t="s">
        <v>49</v>
      </c>
      <c r="C14" s="33" t="s">
        <v>49</v>
      </c>
      <c r="D14" s="35" t="s">
        <v>49</v>
      </c>
      <c r="E14" s="22"/>
      <c r="F14" s="21"/>
      <c r="G14" s="34"/>
      <c r="H14" s="22"/>
      <c r="J14" s="60"/>
    </row>
    <row r="15" spans="1:10" ht="23.25">
      <c r="A15" s="30"/>
      <c r="B15" s="33" t="s">
        <v>49</v>
      </c>
      <c r="C15" s="33" t="s">
        <v>49</v>
      </c>
      <c r="D15" s="35" t="s">
        <v>49</v>
      </c>
      <c r="E15" s="22"/>
      <c r="F15" s="21"/>
      <c r="G15" s="34"/>
      <c r="H15" s="22"/>
      <c r="J15" s="60"/>
    </row>
    <row r="16" spans="1:10" ht="23.25">
      <c r="A16" s="30"/>
      <c r="B16" s="33" t="s">
        <v>49</v>
      </c>
      <c r="C16" s="33" t="s">
        <v>49</v>
      </c>
      <c r="D16" s="35" t="s">
        <v>49</v>
      </c>
      <c r="E16" s="22"/>
      <c r="F16" s="21"/>
      <c r="G16" s="34"/>
      <c r="H16" s="22"/>
      <c r="J16" s="60"/>
    </row>
    <row r="17" spans="1:10" ht="23.25">
      <c r="A17" s="30"/>
      <c r="B17" s="33" t="s">
        <v>49</v>
      </c>
      <c r="C17" s="33" t="s">
        <v>49</v>
      </c>
      <c r="D17" s="35" t="s">
        <v>49</v>
      </c>
      <c r="E17" s="22"/>
      <c r="F17" s="21"/>
      <c r="G17" s="34"/>
      <c r="H17" s="22"/>
      <c r="J17" s="60"/>
    </row>
    <row r="18" spans="1:10" ht="23.25">
      <c r="A18" s="30"/>
      <c r="B18" s="33" t="s">
        <v>49</v>
      </c>
      <c r="C18" s="33" t="s">
        <v>49</v>
      </c>
      <c r="D18" s="35" t="s">
        <v>49</v>
      </c>
      <c r="E18" s="22"/>
      <c r="F18" s="21"/>
      <c r="G18" s="34"/>
      <c r="H18" s="22"/>
      <c r="J18" s="60"/>
    </row>
    <row r="19" spans="1:10" ht="23.25">
      <c r="A19" s="30"/>
      <c r="B19" s="33" t="s">
        <v>49</v>
      </c>
      <c r="C19" s="33" t="s">
        <v>49</v>
      </c>
      <c r="D19" s="35" t="s">
        <v>49</v>
      </c>
      <c r="E19" s="22"/>
      <c r="F19" s="21"/>
      <c r="G19" s="34"/>
      <c r="H19" s="22"/>
      <c r="J19" s="60"/>
    </row>
    <row r="20" spans="1:10" ht="23.25">
      <c r="A20" s="30"/>
      <c r="B20" s="33"/>
      <c r="C20" s="33"/>
      <c r="D20" s="35"/>
      <c r="E20" s="22"/>
      <c r="F20" s="21"/>
      <c r="G20" s="8"/>
      <c r="H20" s="22"/>
      <c r="J20" s="60"/>
    </row>
    <row r="21" spans="1:10" ht="23.25">
      <c r="A21" s="30"/>
      <c r="B21" s="61"/>
      <c r="C21" s="62"/>
      <c r="D21" s="35"/>
      <c r="E21" s="22"/>
      <c r="F21" s="21"/>
      <c r="G21" s="34"/>
      <c r="H21" s="22"/>
      <c r="J21" s="60"/>
    </row>
    <row r="22" spans="1:10" ht="23.25">
      <c r="A22" s="63" t="s">
        <v>64</v>
      </c>
      <c r="B22" s="1"/>
      <c r="C22" s="64"/>
      <c r="D22" s="21"/>
      <c r="E22" s="49"/>
      <c r="F22" s="21"/>
      <c r="G22" s="8"/>
      <c r="H22" s="22"/>
      <c r="J22" s="47"/>
    </row>
    <row r="23" spans="1:10" ht="23.25">
      <c r="A23" s="48" t="s">
        <v>54</v>
      </c>
      <c r="B23" s="1"/>
      <c r="C23" s="33"/>
      <c r="D23" s="21"/>
      <c r="E23" s="49"/>
      <c r="F23" s="21"/>
      <c r="G23" s="50"/>
      <c r="H23" s="22"/>
      <c r="J23" s="47"/>
    </row>
    <row r="24" spans="1:8" ht="23.25">
      <c r="A24" s="65"/>
      <c r="B24" s="1"/>
      <c r="C24" s="33"/>
      <c r="D24" s="21"/>
      <c r="E24" s="49"/>
      <c r="F24" s="21"/>
      <c r="G24" s="8"/>
      <c r="H24" s="22"/>
    </row>
    <row r="25" spans="1:11" ht="23.25">
      <c r="A25" s="27" t="s">
        <v>248</v>
      </c>
      <c r="B25" s="1"/>
      <c r="C25" s="33"/>
      <c r="D25" s="1"/>
      <c r="E25" s="1"/>
      <c r="F25" s="20"/>
      <c r="G25" s="52">
        <v>804742.38</v>
      </c>
      <c r="H25" s="22"/>
      <c r="J25" s="60"/>
      <c r="K25" s="47"/>
    </row>
    <row r="26" spans="1:10" ht="23.25">
      <c r="A26" s="27"/>
      <c r="B26" s="21"/>
      <c r="C26" s="1"/>
      <c r="D26" s="21"/>
      <c r="E26" s="22"/>
      <c r="F26" s="21"/>
      <c r="G26" s="52"/>
      <c r="H26" s="22"/>
      <c r="J26" s="60"/>
    </row>
    <row r="27" spans="1:11" ht="23.25">
      <c r="A27" s="24"/>
      <c r="B27" s="25"/>
      <c r="C27" s="25"/>
      <c r="D27" s="25"/>
      <c r="E27" s="26"/>
      <c r="F27" s="25" t="s">
        <v>65</v>
      </c>
      <c r="G27" s="25"/>
      <c r="H27" s="55"/>
      <c r="J27" s="60"/>
      <c r="K27" s="47"/>
    </row>
    <row r="28" spans="1:10" ht="23.25">
      <c r="A28" s="15" t="s">
        <v>56</v>
      </c>
      <c r="B28" s="1"/>
      <c r="C28" s="21"/>
      <c r="D28" s="17"/>
      <c r="E28" s="1" t="s">
        <v>57</v>
      </c>
      <c r="F28" s="1"/>
      <c r="G28" s="1"/>
      <c r="H28" s="17"/>
      <c r="J28" s="47"/>
    </row>
    <row r="29" spans="1:10" ht="23.25">
      <c r="A29" s="20"/>
      <c r="B29" s="1"/>
      <c r="C29" s="1"/>
      <c r="D29" s="22"/>
      <c r="E29" s="1"/>
      <c r="F29" s="1"/>
      <c r="G29" s="1"/>
      <c r="H29" s="22"/>
      <c r="J29" s="47"/>
    </row>
    <row r="30" spans="1:8" ht="23.25" customHeight="1">
      <c r="A30" s="20" t="s">
        <v>191</v>
      </c>
      <c r="B30" s="21"/>
      <c r="C30" s="21" t="s">
        <v>263</v>
      </c>
      <c r="D30" s="22"/>
      <c r="E30" s="21" t="s">
        <v>66</v>
      </c>
      <c r="F30" s="21"/>
      <c r="G30" s="21" t="s">
        <v>263</v>
      </c>
      <c r="H30" s="22"/>
    </row>
    <row r="31" spans="1:8" ht="23.25" customHeight="1">
      <c r="A31" s="66" t="s">
        <v>59</v>
      </c>
      <c r="B31" s="21"/>
      <c r="C31" s="21"/>
      <c r="D31" s="22"/>
      <c r="E31" s="20" t="s">
        <v>60</v>
      </c>
      <c r="F31" s="21"/>
      <c r="G31" s="21"/>
      <c r="H31" s="22"/>
    </row>
    <row r="32" spans="1:8" ht="23.25">
      <c r="A32" s="57"/>
      <c r="B32" s="25"/>
      <c r="C32" s="25"/>
      <c r="D32" s="26"/>
      <c r="E32" s="172"/>
      <c r="F32" s="173"/>
      <c r="G32" s="173"/>
      <c r="H32" s="26"/>
    </row>
    <row r="33" spans="1:8" ht="23.25">
      <c r="A33" s="21"/>
      <c r="B33" s="21"/>
      <c r="C33" s="21"/>
      <c r="D33" s="21"/>
      <c r="E33" s="21"/>
      <c r="F33" s="170"/>
      <c r="G33" s="170"/>
      <c r="H33" s="1"/>
    </row>
    <row r="34" spans="1:8" ht="23.25">
      <c r="A34" s="1"/>
      <c r="B34" s="1"/>
      <c r="C34" s="21"/>
      <c r="D34" s="1"/>
      <c r="E34" s="169"/>
      <c r="F34" s="169"/>
      <c r="G34" s="169"/>
      <c r="H34" s="169"/>
    </row>
    <row r="35" spans="1:8" ht="23.25">
      <c r="A35" s="1"/>
      <c r="B35" s="1"/>
      <c r="C35" s="1"/>
      <c r="D35" s="1"/>
      <c r="E35" s="1"/>
      <c r="F35" s="1"/>
      <c r="G35" s="1"/>
      <c r="H35" s="1"/>
    </row>
    <row r="36" spans="1:8" ht="23.25">
      <c r="A36" s="1"/>
      <c r="B36" s="1"/>
      <c r="C36" s="1"/>
      <c r="D36" s="1"/>
      <c r="E36" s="1"/>
      <c r="F36" s="1"/>
      <c r="G36" s="1"/>
      <c r="H36" s="1"/>
    </row>
    <row r="37" spans="1:8" ht="23.25">
      <c r="A37" s="1"/>
      <c r="B37" s="1"/>
      <c r="C37" s="1"/>
      <c r="D37" s="1"/>
      <c r="E37" s="1"/>
      <c r="F37" s="1"/>
      <c r="G37" s="1"/>
      <c r="H37" s="1"/>
    </row>
    <row r="38" spans="1:8" ht="23.25">
      <c r="A38" s="1"/>
      <c r="B38" s="1"/>
      <c r="C38" s="1"/>
      <c r="D38" s="1"/>
      <c r="E38" s="1"/>
      <c r="F38" s="1"/>
      <c r="G38" s="1"/>
      <c r="H38" s="1"/>
    </row>
    <row r="39" spans="1:8" ht="23.25">
      <c r="A39" s="1"/>
      <c r="B39" s="1"/>
      <c r="C39" s="1"/>
      <c r="D39" s="1"/>
      <c r="E39" s="1"/>
      <c r="F39" s="1"/>
      <c r="G39" s="1"/>
      <c r="H39" s="1"/>
    </row>
    <row r="40" spans="1:8" ht="23.25">
      <c r="A40" s="1"/>
      <c r="B40" s="1"/>
      <c r="C40" s="1"/>
      <c r="D40" s="1"/>
      <c r="E40" s="1"/>
      <c r="F40" s="1"/>
      <c r="G40" s="1"/>
      <c r="H40" s="1"/>
    </row>
    <row r="41" spans="1:8" ht="23.25">
      <c r="A41" s="1"/>
      <c r="B41" s="1"/>
      <c r="C41" s="1"/>
      <c r="D41" s="1"/>
      <c r="E41" s="1"/>
      <c r="F41" s="1"/>
      <c r="G41" s="1"/>
      <c r="H41" s="1"/>
    </row>
    <row r="42" spans="1:8" ht="23.25">
      <c r="A42" s="1"/>
      <c r="B42" s="1"/>
      <c r="C42" s="1"/>
      <c r="D42" s="1"/>
      <c r="E42" s="1"/>
      <c r="F42" s="1"/>
      <c r="G42" s="1"/>
      <c r="H42" s="1"/>
    </row>
    <row r="43" spans="1:8" ht="23.25">
      <c r="A43" s="1"/>
      <c r="B43" s="1"/>
      <c r="C43" s="1"/>
      <c r="D43" s="1"/>
      <c r="E43" s="1"/>
      <c r="F43" s="1"/>
      <c r="G43" s="1"/>
      <c r="H43" s="1"/>
    </row>
    <row r="44" spans="1:8" ht="23.25">
      <c r="A44" s="1"/>
      <c r="B44" s="1"/>
      <c r="C44" s="1"/>
      <c r="D44" s="1"/>
      <c r="E44" s="1"/>
      <c r="F44" s="1"/>
      <c r="G44" s="1"/>
      <c r="H44" s="1"/>
    </row>
    <row r="45" spans="1:8" ht="23.25">
      <c r="A45" s="1"/>
      <c r="B45" s="1"/>
      <c r="C45" s="1"/>
      <c r="D45" s="1"/>
      <c r="E45" s="1"/>
      <c r="F45" s="1"/>
      <c r="G45" s="1"/>
      <c r="H45" s="1"/>
    </row>
    <row r="46" spans="1:8" ht="23.25">
      <c r="A46" s="1"/>
      <c r="B46" s="1"/>
      <c r="C46" s="1"/>
      <c r="D46" s="1"/>
      <c r="E46" s="1"/>
      <c r="F46" s="1"/>
      <c r="G46" s="1"/>
      <c r="H46" s="1"/>
    </row>
    <row r="47" spans="1:8" ht="23.25">
      <c r="A47" s="1"/>
      <c r="B47" s="1"/>
      <c r="C47" s="1"/>
      <c r="D47" s="1"/>
      <c r="E47" s="1"/>
      <c r="F47" s="1"/>
      <c r="G47" s="1"/>
      <c r="H47" s="1"/>
    </row>
    <row r="48" spans="1:8" ht="23.25">
      <c r="A48" s="1"/>
      <c r="B48" s="1"/>
      <c r="C48" s="1"/>
      <c r="D48" s="1"/>
      <c r="E48" s="1"/>
      <c r="F48" s="1"/>
      <c r="G48" s="1"/>
      <c r="H48" s="1"/>
    </row>
    <row r="49" spans="1:8" ht="23.25">
      <c r="A49" s="1"/>
      <c r="B49" s="1"/>
      <c r="C49" s="1"/>
      <c r="D49" s="1"/>
      <c r="E49" s="1"/>
      <c r="F49" s="1"/>
      <c r="G49" s="1"/>
      <c r="H49" s="1"/>
    </row>
    <row r="50" spans="1:8" ht="23.25">
      <c r="A50" s="1"/>
      <c r="B50" s="1"/>
      <c r="C50" s="1"/>
      <c r="D50" s="1"/>
      <c r="E50" s="1"/>
      <c r="F50" s="1"/>
      <c r="G50" s="1"/>
      <c r="H50" s="1"/>
    </row>
  </sheetData>
  <mergeCells count="5">
    <mergeCell ref="E34:H34"/>
    <mergeCell ref="F1:H1"/>
    <mergeCell ref="F2:H2"/>
    <mergeCell ref="E32:G32"/>
    <mergeCell ref="F33:G33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J68" sqref="J68"/>
    </sheetView>
  </sheetViews>
  <sheetFormatPr defaultColWidth="9.140625" defaultRowHeight="12.75"/>
  <cols>
    <col min="1" max="1" width="15.7109375" style="1" customWidth="1"/>
    <col min="2" max="2" width="13.8515625" style="1" bestFit="1" customWidth="1"/>
    <col min="3" max="3" width="41.00390625" style="1" customWidth="1"/>
    <col min="4" max="4" width="9.140625" style="1" customWidth="1"/>
    <col min="5" max="5" width="20.7109375" style="1" customWidth="1"/>
    <col min="6" max="7" width="13.8515625" style="1" bestFit="1" customWidth="1"/>
    <col min="8" max="8" width="10.28125" style="1" bestFit="1" customWidth="1"/>
    <col min="9" max="9" width="9.00390625" style="1" customWidth="1"/>
    <col min="10" max="16384" width="9.140625" style="1" customWidth="1"/>
  </cols>
  <sheetData>
    <row r="1" spans="1:5" ht="23.25">
      <c r="A1" s="174" t="s">
        <v>40</v>
      </c>
      <c r="B1" s="175"/>
      <c r="C1" s="175"/>
      <c r="D1" s="174" t="s">
        <v>67</v>
      </c>
      <c r="E1" s="174"/>
    </row>
    <row r="2" ht="23.25">
      <c r="A2" s="67" t="s">
        <v>68</v>
      </c>
    </row>
    <row r="3" spans="1:6" ht="26.25">
      <c r="A3" s="176" t="s">
        <v>69</v>
      </c>
      <c r="B3" s="177"/>
      <c r="C3" s="177"/>
      <c r="D3" s="177"/>
      <c r="E3" s="177"/>
      <c r="F3" s="68"/>
    </row>
    <row r="4" spans="4:6" ht="24" customHeight="1" thickBot="1">
      <c r="D4" s="178" t="s">
        <v>240</v>
      </c>
      <c r="E4" s="178"/>
      <c r="F4" s="69"/>
    </row>
    <row r="5" spans="1:5" ht="24" customHeight="1" thickTop="1">
      <c r="A5" s="161" t="s">
        <v>70</v>
      </c>
      <c r="B5" s="162"/>
      <c r="C5" s="179" t="s">
        <v>2</v>
      </c>
      <c r="D5" s="182" t="s">
        <v>3</v>
      </c>
      <c r="E5" s="70" t="s">
        <v>71</v>
      </c>
    </row>
    <row r="6" spans="1:5" ht="24" customHeight="1">
      <c r="A6" s="71" t="s">
        <v>72</v>
      </c>
      <c r="B6" s="71" t="s">
        <v>73</v>
      </c>
      <c r="C6" s="180"/>
      <c r="D6" s="183"/>
      <c r="E6" s="72" t="s">
        <v>73</v>
      </c>
    </row>
    <row r="7" spans="1:5" ht="24" customHeight="1" thickBot="1">
      <c r="A7" s="73" t="s">
        <v>74</v>
      </c>
      <c r="B7" s="73" t="s">
        <v>74</v>
      </c>
      <c r="C7" s="181"/>
      <c r="D7" s="184"/>
      <c r="E7" s="74" t="s">
        <v>74</v>
      </c>
    </row>
    <row r="8" spans="1:5" ht="24" thickTop="1">
      <c r="A8" s="75"/>
      <c r="B8" s="76">
        <v>19521638.94</v>
      </c>
      <c r="C8" s="77" t="s">
        <v>75</v>
      </c>
      <c r="D8" s="77"/>
      <c r="E8" s="8">
        <v>21085729.96</v>
      </c>
    </row>
    <row r="9" spans="1:5" ht="23.25">
      <c r="A9" s="7"/>
      <c r="B9" s="7"/>
      <c r="C9" s="78" t="s">
        <v>76</v>
      </c>
      <c r="D9" s="5"/>
      <c r="E9" s="7"/>
    </row>
    <row r="10" spans="1:5" ht="23.25">
      <c r="A10" s="7">
        <v>263000</v>
      </c>
      <c r="B10" s="7">
        <f>E10+'[1]งบรับจ่ายเงินสด'!$B$10</f>
        <v>124956.9</v>
      </c>
      <c r="C10" s="5" t="s">
        <v>77</v>
      </c>
      <c r="D10" s="160" t="s">
        <v>78</v>
      </c>
      <c r="E10" s="98">
        <v>56164.12</v>
      </c>
    </row>
    <row r="11" spans="1:5" ht="23.25">
      <c r="A11" s="7">
        <v>169000</v>
      </c>
      <c r="B11" s="7">
        <f>E11+'[1]งบรับจ่ายเงินสด'!$B$11</f>
        <v>62591.11</v>
      </c>
      <c r="C11" s="5" t="s">
        <v>79</v>
      </c>
      <c r="D11" s="79" t="s">
        <v>80</v>
      </c>
      <c r="E11" s="7">
        <v>13185.24</v>
      </c>
    </row>
    <row r="12" spans="1:5" ht="23.25">
      <c r="A12" s="7">
        <v>108000</v>
      </c>
      <c r="B12" s="7">
        <f>E12+'[1]งบรับจ่ายเงินสด'!$B$12</f>
        <v>42164.26</v>
      </c>
      <c r="C12" s="5" t="s">
        <v>81</v>
      </c>
      <c r="D12" s="79" t="s">
        <v>82</v>
      </c>
      <c r="E12" s="7">
        <v>7500</v>
      </c>
    </row>
    <row r="13" spans="1:5" ht="23.25">
      <c r="A13" s="7">
        <v>55000</v>
      </c>
      <c r="B13" s="7">
        <f>E13+'[1]งบรับจ่ายเงินสด'!$B$13</f>
        <v>24788.5</v>
      </c>
      <c r="C13" s="5" t="s">
        <v>83</v>
      </c>
      <c r="D13" s="79" t="s">
        <v>84</v>
      </c>
      <c r="E13" s="7">
        <v>5221.5</v>
      </c>
    </row>
    <row r="14" spans="1:5" ht="23.25">
      <c r="A14" s="7">
        <v>200000</v>
      </c>
      <c r="B14" s="7">
        <f>E14+'[1]งบรับจ่ายเงินสด'!$B$14</f>
        <v>48390</v>
      </c>
      <c r="C14" s="5" t="s">
        <v>85</v>
      </c>
      <c r="D14" s="79" t="s">
        <v>86</v>
      </c>
      <c r="E14" s="7">
        <v>18410</v>
      </c>
    </row>
    <row r="15" spans="1:5" ht="23.25">
      <c r="A15" s="7">
        <v>5000</v>
      </c>
      <c r="B15" s="7">
        <f>E15+'[1]งบรับจ่ายเงินสด'!$B$15</f>
        <v>0</v>
      </c>
      <c r="C15" s="5" t="s">
        <v>87</v>
      </c>
      <c r="D15" s="79" t="s">
        <v>88</v>
      </c>
      <c r="E15" s="7">
        <v>0</v>
      </c>
    </row>
    <row r="16" spans="1:5" ht="23.25">
      <c r="A16" s="7">
        <v>14200000</v>
      </c>
      <c r="B16" s="7">
        <f>E16+'[1]งบรับจ่ายเงินสด'!$B$16</f>
        <v>6592981.78</v>
      </c>
      <c r="C16" s="5" t="s">
        <v>89</v>
      </c>
      <c r="D16" s="79" t="s">
        <v>90</v>
      </c>
      <c r="E16" s="7">
        <v>943648.86</v>
      </c>
    </row>
    <row r="17" spans="1:5" ht="23.25">
      <c r="A17" s="7">
        <v>11000000</v>
      </c>
      <c r="B17" s="7">
        <f>E17+'[1]งบรับจ่ายเงินสด'!$B$17</f>
        <v>9226774</v>
      </c>
      <c r="C17" s="5" t="s">
        <v>91</v>
      </c>
      <c r="D17" s="79" t="s">
        <v>92</v>
      </c>
      <c r="E17" s="7">
        <v>5831012</v>
      </c>
    </row>
    <row r="18" spans="1:5" ht="24" thickBot="1">
      <c r="A18" s="14">
        <f>SUM(A10:A17)</f>
        <v>26000000</v>
      </c>
      <c r="B18" s="14">
        <f>SUM(B10:B17)</f>
        <v>16122646.55</v>
      </c>
      <c r="C18" s="5"/>
      <c r="D18" s="79"/>
      <c r="E18" s="14">
        <f>SUM(E10:E17)</f>
        <v>6875141.72</v>
      </c>
    </row>
    <row r="19" spans="1:5" ht="24" thickTop="1">
      <c r="A19" s="8"/>
      <c r="B19" s="7">
        <f>E19+'[1]งบรับจ่ายเงินสด'!$B$19</f>
        <v>123656.62</v>
      </c>
      <c r="C19" s="5" t="s">
        <v>93</v>
      </c>
      <c r="D19" s="79" t="s">
        <v>29</v>
      </c>
      <c r="E19" s="7">
        <v>27556.46</v>
      </c>
    </row>
    <row r="20" spans="1:5" ht="23.25">
      <c r="A20" s="8"/>
      <c r="B20" s="7">
        <f>E20+'[1]งบรับจ่ายเงินสด'!$B$20</f>
        <v>18900</v>
      </c>
      <c r="C20" s="5" t="s">
        <v>9</v>
      </c>
      <c r="D20" s="79" t="s">
        <v>10</v>
      </c>
      <c r="E20" s="7">
        <v>0</v>
      </c>
    </row>
    <row r="21" spans="1:5" ht="23.25">
      <c r="A21" s="8"/>
      <c r="B21" s="7">
        <f>E21+'[1]งบรับจ่ายเงินสด'!$B$21</f>
        <v>9359</v>
      </c>
      <c r="C21" s="5" t="s">
        <v>94</v>
      </c>
      <c r="D21" s="79" t="s">
        <v>33</v>
      </c>
      <c r="E21" s="7">
        <v>0</v>
      </c>
    </row>
    <row r="22" spans="1:5" ht="23.25">
      <c r="A22" s="8"/>
      <c r="B22" s="7">
        <f>E22+'[1]งบรับจ่ายเงินสด'!$B$22</f>
        <v>1492.73</v>
      </c>
      <c r="C22" s="5" t="s">
        <v>183</v>
      </c>
      <c r="D22" s="79"/>
      <c r="E22" s="7">
        <v>0</v>
      </c>
    </row>
    <row r="23" spans="1:5" ht="23.25">
      <c r="A23" s="8"/>
      <c r="B23" s="7">
        <f>E23+'[1]งบรับจ่ายเงินสด'!$B$23</f>
        <v>20000</v>
      </c>
      <c r="C23" s="80" t="s">
        <v>184</v>
      </c>
      <c r="D23" s="79"/>
      <c r="E23" s="7">
        <v>0</v>
      </c>
    </row>
    <row r="24" spans="1:5" ht="23.25">
      <c r="A24" s="8"/>
      <c r="B24" s="7">
        <f>E24+'[1]งบรับจ่ายเงินสด'!$B$24</f>
        <v>3648000</v>
      </c>
      <c r="C24" s="5" t="s">
        <v>185</v>
      </c>
      <c r="D24" s="81"/>
      <c r="E24" s="7">
        <v>0</v>
      </c>
    </row>
    <row r="25" spans="1:5" ht="23.25">
      <c r="A25" s="8"/>
      <c r="B25" s="82">
        <f>SUM(B19:B24)</f>
        <v>3821408.35</v>
      </c>
      <c r="C25" s="20"/>
      <c r="D25" s="18"/>
      <c r="E25" s="82">
        <f>SUM(E19:E24)</f>
        <v>27556.46</v>
      </c>
    </row>
    <row r="26" spans="1:5" ht="24" thickBot="1">
      <c r="A26" s="8"/>
      <c r="B26" s="14">
        <f>B18+B25</f>
        <v>19944054.900000002</v>
      </c>
      <c r="C26" s="83" t="s">
        <v>95</v>
      </c>
      <c r="D26" s="51"/>
      <c r="E26" s="14">
        <f>E18+E25</f>
        <v>6902698.18</v>
      </c>
    </row>
    <row r="27" spans="1:5" ht="24" thickTop="1">
      <c r="A27" s="8"/>
      <c r="B27" s="84"/>
      <c r="C27" s="23"/>
      <c r="D27" s="51"/>
      <c r="E27" s="84"/>
    </row>
    <row r="28" spans="1:5" ht="23.25">
      <c r="A28" s="8"/>
      <c r="B28" s="84"/>
      <c r="C28" s="23"/>
      <c r="D28" s="51"/>
      <c r="E28" s="84"/>
    </row>
    <row r="29" spans="1:5" ht="23.25">
      <c r="A29" s="8"/>
      <c r="B29" s="84"/>
      <c r="C29" s="23"/>
      <c r="D29" s="51"/>
      <c r="E29" s="84"/>
    </row>
    <row r="30" spans="1:5" ht="23.25">
      <c r="A30" s="8"/>
      <c r="B30" s="84"/>
      <c r="C30" s="23"/>
      <c r="D30" s="51"/>
      <c r="E30" s="84"/>
    </row>
    <row r="31" spans="1:5" ht="23.25">
      <c r="A31" s="8"/>
      <c r="B31" s="84"/>
      <c r="C31" s="23"/>
      <c r="D31" s="51"/>
      <c r="E31" s="84"/>
    </row>
    <row r="32" spans="1:5" ht="23.25">
      <c r="A32" s="8"/>
      <c r="B32" s="84"/>
      <c r="C32" s="23"/>
      <c r="D32" s="51"/>
      <c r="E32" s="84"/>
    </row>
    <row r="33" spans="1:5" ht="24" thickBot="1">
      <c r="A33" s="8"/>
      <c r="B33" s="84"/>
      <c r="C33" s="23"/>
      <c r="D33" s="51"/>
      <c r="E33" s="84"/>
    </row>
    <row r="34" spans="1:5" ht="24" customHeight="1" thickTop="1">
      <c r="A34" s="161" t="s">
        <v>70</v>
      </c>
      <c r="B34" s="162"/>
      <c r="C34" s="179" t="s">
        <v>2</v>
      </c>
      <c r="D34" s="182" t="s">
        <v>3</v>
      </c>
      <c r="E34" s="85" t="s">
        <v>71</v>
      </c>
    </row>
    <row r="35" spans="1:5" ht="24" customHeight="1">
      <c r="A35" s="71" t="s">
        <v>72</v>
      </c>
      <c r="B35" s="71" t="s">
        <v>73</v>
      </c>
      <c r="C35" s="180"/>
      <c r="D35" s="183"/>
      <c r="E35" s="86" t="s">
        <v>73</v>
      </c>
    </row>
    <row r="36" spans="1:5" ht="24" customHeight="1" thickBot="1">
      <c r="A36" s="73" t="s">
        <v>74</v>
      </c>
      <c r="B36" s="73" t="s">
        <v>74</v>
      </c>
      <c r="C36" s="181"/>
      <c r="D36" s="184"/>
      <c r="E36" s="87" t="s">
        <v>74</v>
      </c>
    </row>
    <row r="37" spans="1:5" ht="24" thickTop="1">
      <c r="A37" s="75"/>
      <c r="B37" s="75"/>
      <c r="C37" s="88" t="s">
        <v>96</v>
      </c>
      <c r="D37" s="89"/>
      <c r="E37" s="75"/>
    </row>
    <row r="38" spans="1:5" ht="23.25">
      <c r="A38" s="7">
        <v>2606750</v>
      </c>
      <c r="B38" s="7">
        <f>E38+'[1]งบรับจ่ายเงินสด'!$B$38</f>
        <v>751842</v>
      </c>
      <c r="C38" s="5" t="s">
        <v>13</v>
      </c>
      <c r="D38" s="79" t="s">
        <v>97</v>
      </c>
      <c r="E38" s="7">
        <v>567944</v>
      </c>
    </row>
    <row r="39" spans="1:5" ht="23.25">
      <c r="A39" s="7">
        <v>4748670</v>
      </c>
      <c r="B39" s="7">
        <f>E39+'[1]งบรับจ่ายเงินสด'!$B$39</f>
        <v>1730170</v>
      </c>
      <c r="C39" s="5" t="s">
        <v>98</v>
      </c>
      <c r="D39" s="79" t="s">
        <v>99</v>
      </c>
      <c r="E39" s="7">
        <v>346530</v>
      </c>
    </row>
    <row r="40" spans="1:5" ht="23.25">
      <c r="A40" s="7">
        <v>3042680</v>
      </c>
      <c r="B40" s="7">
        <f>E40+'[1]งบรับจ่ายเงินสด'!$B$40</f>
        <v>1206768.6600000001</v>
      </c>
      <c r="C40" s="5" t="s">
        <v>16</v>
      </c>
      <c r="D40" s="79" t="s">
        <v>100</v>
      </c>
      <c r="E40" s="7">
        <v>241610</v>
      </c>
    </row>
    <row r="41" spans="1:5" ht="23.25">
      <c r="A41" s="7">
        <v>1826500</v>
      </c>
      <c r="B41" s="7">
        <f>E41+'[1]งบรับจ่ายเงินสด'!$B$41</f>
        <v>243436.5</v>
      </c>
      <c r="C41" s="5" t="s">
        <v>17</v>
      </c>
      <c r="D41" s="79" t="s">
        <v>101</v>
      </c>
      <c r="E41" s="7">
        <v>31335</v>
      </c>
    </row>
    <row r="42" spans="1:5" ht="23.25">
      <c r="A42" s="7">
        <v>3304000</v>
      </c>
      <c r="B42" s="7">
        <f>E42+'[1]งบรับจ่ายเงินสด'!$B$42</f>
        <v>531841.5</v>
      </c>
      <c r="C42" s="5" t="s">
        <v>18</v>
      </c>
      <c r="D42" s="79" t="s">
        <v>102</v>
      </c>
      <c r="E42" s="7">
        <v>105866.25</v>
      </c>
    </row>
    <row r="43" spans="1:5" ht="23.25">
      <c r="A43" s="7">
        <v>2485520</v>
      </c>
      <c r="B43" s="7">
        <f>E43+'[1]งบรับจ่ายเงินสด'!$B$43</f>
        <v>159947</v>
      </c>
      <c r="C43" s="5" t="s">
        <v>19</v>
      </c>
      <c r="D43" s="79" t="s">
        <v>103</v>
      </c>
      <c r="E43" s="7">
        <v>34699</v>
      </c>
    </row>
    <row r="44" spans="1:5" ht="23.25">
      <c r="A44" s="7">
        <v>353800</v>
      </c>
      <c r="B44" s="7">
        <f>E44+'[1]งบรับจ่ายเงินสด'!$B$44</f>
        <v>140220.92</v>
      </c>
      <c r="C44" s="5" t="s">
        <v>20</v>
      </c>
      <c r="D44" s="79" t="s">
        <v>104</v>
      </c>
      <c r="E44" s="7">
        <v>24670.43</v>
      </c>
    </row>
    <row r="45" spans="1:5" ht="23.25">
      <c r="A45" s="7">
        <v>1964980</v>
      </c>
      <c r="B45" s="7">
        <f>E45+'[1]งบรับจ่ายเงินสด'!$B$45</f>
        <v>767490</v>
      </c>
      <c r="C45" s="5" t="s">
        <v>21</v>
      </c>
      <c r="D45" s="79" t="s">
        <v>105</v>
      </c>
      <c r="E45" s="7">
        <v>0</v>
      </c>
    </row>
    <row r="46" spans="1:5" ht="23.25">
      <c r="A46" s="7">
        <v>197000</v>
      </c>
      <c r="B46" s="7">
        <f>E46+'[1]งบรับจ่ายเงินสด'!$B$46</f>
        <v>0</v>
      </c>
      <c r="C46" s="5" t="s">
        <v>22</v>
      </c>
      <c r="D46" s="79" t="s">
        <v>106</v>
      </c>
      <c r="E46" s="7">
        <v>0</v>
      </c>
    </row>
    <row r="47" spans="1:5" ht="23.25">
      <c r="A47" s="7">
        <v>4819300</v>
      </c>
      <c r="B47" s="7">
        <f>E47+'[1]งบรับจ่ายเงินสด'!$B$47</f>
        <v>1624000</v>
      </c>
      <c r="C47" s="5" t="s">
        <v>24</v>
      </c>
      <c r="D47" s="79" t="s">
        <v>107</v>
      </c>
      <c r="E47" s="7">
        <v>1624000</v>
      </c>
    </row>
    <row r="48" spans="1:5" ht="23.25">
      <c r="A48" s="7">
        <v>650800</v>
      </c>
      <c r="B48" s="7">
        <f>E48+'[1]งบรับจ่ายเงินสด'!$B$48</f>
        <v>204187</v>
      </c>
      <c r="C48" s="5" t="s">
        <v>26</v>
      </c>
      <c r="D48" s="79" t="s">
        <v>108</v>
      </c>
      <c r="E48" s="7">
        <v>197343</v>
      </c>
    </row>
    <row r="49" spans="1:5" ht="24" thickBot="1">
      <c r="A49" s="14">
        <f>SUM(A38:A48)</f>
        <v>26000000</v>
      </c>
      <c r="B49" s="14">
        <f>SUM(B38:B48)</f>
        <v>7359903.58</v>
      </c>
      <c r="C49" s="5"/>
      <c r="D49" s="79"/>
      <c r="E49" s="14">
        <f>SUM(E38:E48)</f>
        <v>3173997.6799999997</v>
      </c>
    </row>
    <row r="50" spans="1:5" ht="24" thickTop="1">
      <c r="A50" s="8"/>
      <c r="B50" s="7">
        <f>E50+'[1]งบรับจ่ายเงินสด'!$B$50</f>
        <v>3814735.52</v>
      </c>
      <c r="C50" s="5" t="s">
        <v>109</v>
      </c>
      <c r="D50" s="79" t="s">
        <v>110</v>
      </c>
      <c r="E50" s="7">
        <v>0</v>
      </c>
    </row>
    <row r="51" spans="1:5" ht="23.25">
      <c r="A51" s="8"/>
      <c r="B51" s="7">
        <f>E51+'[1]งบรับจ่ายเงินสด'!$B$51</f>
        <v>584594.82</v>
      </c>
      <c r="C51" s="5" t="s">
        <v>111</v>
      </c>
      <c r="D51" s="79"/>
      <c r="E51" s="7">
        <v>0</v>
      </c>
    </row>
    <row r="52" spans="1:5" ht="23.25">
      <c r="A52" s="8"/>
      <c r="B52" s="7">
        <f>E52+'[1]งบรับจ่ายเงินสด'!$B$52</f>
        <v>65000</v>
      </c>
      <c r="C52" s="5" t="s">
        <v>199</v>
      </c>
      <c r="D52" s="79" t="s">
        <v>33</v>
      </c>
      <c r="E52" s="7">
        <v>0</v>
      </c>
    </row>
    <row r="53" spans="1:5" ht="23.25">
      <c r="A53" s="8"/>
      <c r="B53" s="7">
        <f>E53+'[1]งบรับจ่ายเงินสด'!$B$53</f>
        <v>148550.40999999997</v>
      </c>
      <c r="C53" s="5" t="s">
        <v>112</v>
      </c>
      <c r="D53" s="79" t="s">
        <v>29</v>
      </c>
      <c r="E53" s="7">
        <v>65587.95</v>
      </c>
    </row>
    <row r="54" spans="1:5" ht="23.25">
      <c r="A54" s="8"/>
      <c r="B54" s="7">
        <f>E54+'[1]งบรับจ่ายเงินสด'!$B$54</f>
        <v>2075470</v>
      </c>
      <c r="C54" s="5" t="s">
        <v>9</v>
      </c>
      <c r="D54" s="79" t="s">
        <v>10</v>
      </c>
      <c r="E54" s="7">
        <v>415400</v>
      </c>
    </row>
    <row r="55" spans="1:5" ht="23.25">
      <c r="A55" s="8"/>
      <c r="B55" s="7">
        <f>E55+'[1]งบรับจ่ายเงินสด'!$B$55</f>
        <v>975047</v>
      </c>
      <c r="C55" s="5" t="s">
        <v>113</v>
      </c>
      <c r="D55" s="79"/>
      <c r="E55" s="7">
        <v>0</v>
      </c>
    </row>
    <row r="56" spans="1:5" ht="23.25">
      <c r="A56" s="8"/>
      <c r="B56" s="7">
        <f>E56+'[1]งบรับจ่ายเงินสด'!$B$56</f>
        <v>108950</v>
      </c>
      <c r="C56" s="5" t="s">
        <v>114</v>
      </c>
      <c r="D56" s="79"/>
      <c r="E56" s="7">
        <v>0</v>
      </c>
    </row>
    <row r="57" spans="1:5" ht="23.25">
      <c r="A57" s="8"/>
      <c r="B57" s="7">
        <f>E57</f>
        <v>1761000</v>
      </c>
      <c r="C57" s="20" t="s">
        <v>249</v>
      </c>
      <c r="D57" s="79"/>
      <c r="E57" s="104">
        <v>1761000</v>
      </c>
    </row>
    <row r="58" spans="1:5" ht="23.25">
      <c r="A58" s="8"/>
      <c r="B58" s="82">
        <f>SUM(B50:B57)</f>
        <v>9533347.75</v>
      </c>
      <c r="C58" s="20"/>
      <c r="D58" s="51"/>
      <c r="E58" s="82">
        <f>SUM(E50:E57)</f>
        <v>2241987.95</v>
      </c>
    </row>
    <row r="59" spans="1:5" ht="23.25">
      <c r="A59" s="8"/>
      <c r="B59" s="90">
        <f>B49+B58</f>
        <v>16893251.33</v>
      </c>
      <c r="C59" s="83" t="s">
        <v>115</v>
      </c>
      <c r="D59" s="21"/>
      <c r="E59" s="90">
        <f>E49+E58</f>
        <v>5415985.63</v>
      </c>
    </row>
    <row r="60" spans="1:5" ht="23.25">
      <c r="A60" s="8"/>
      <c r="B60" s="7"/>
      <c r="C60" s="91" t="s">
        <v>116</v>
      </c>
      <c r="D60" s="21"/>
      <c r="E60" s="7"/>
    </row>
    <row r="61" spans="1:5" ht="23.25">
      <c r="A61" s="8"/>
      <c r="B61" s="92">
        <f>B26-B59</f>
        <v>3050803.570000004</v>
      </c>
      <c r="C61" s="93" t="s">
        <v>117</v>
      </c>
      <c r="D61" s="21"/>
      <c r="E61" s="7">
        <f>E26-E59</f>
        <v>1486712.5499999998</v>
      </c>
    </row>
    <row r="62" spans="1:7" ht="23.25">
      <c r="A62" s="8"/>
      <c r="B62" s="7"/>
      <c r="C62" s="91" t="s">
        <v>118</v>
      </c>
      <c r="D62" s="21"/>
      <c r="E62" s="7"/>
      <c r="G62" s="8"/>
    </row>
    <row r="63" spans="1:8" ht="24" thickBot="1">
      <c r="A63" s="8"/>
      <c r="B63" s="14">
        <f>B8+B61</f>
        <v>22572442.510000005</v>
      </c>
      <c r="C63" s="83" t="s">
        <v>119</v>
      </c>
      <c r="D63" s="21"/>
      <c r="E63" s="14">
        <f>E8+E61</f>
        <v>22572442.51</v>
      </c>
      <c r="F63" s="34"/>
      <c r="G63" s="8"/>
      <c r="H63" s="8"/>
    </row>
    <row r="64" ht="24" thickTop="1"/>
    <row r="65" ht="23.25">
      <c r="A65" s="1" t="s">
        <v>120</v>
      </c>
    </row>
    <row r="66" ht="23.25">
      <c r="A66" s="1" t="s">
        <v>121</v>
      </c>
    </row>
    <row r="67" ht="23.25">
      <c r="A67" s="1" t="s">
        <v>122</v>
      </c>
    </row>
  </sheetData>
  <mergeCells count="10">
    <mergeCell ref="A5:B5"/>
    <mergeCell ref="C5:C7"/>
    <mergeCell ref="D5:D7"/>
    <mergeCell ref="A34:B34"/>
    <mergeCell ref="C34:C36"/>
    <mergeCell ref="D34:D36"/>
    <mergeCell ref="A1:C1"/>
    <mergeCell ref="D1:E1"/>
    <mergeCell ref="A3:E3"/>
    <mergeCell ref="D4:E4"/>
  </mergeCells>
  <printOptions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1">
      <selection activeCell="B42" sqref="B42"/>
    </sheetView>
  </sheetViews>
  <sheetFormatPr defaultColWidth="9.140625" defaultRowHeight="12.75"/>
  <cols>
    <col min="1" max="1" width="68.00390625" style="1" customWidth="1"/>
    <col min="2" max="2" width="24.140625" style="1" customWidth="1"/>
    <col min="3" max="3" width="9.140625" style="1" customWidth="1"/>
    <col min="4" max="5" width="13.8515625" style="1" bestFit="1" customWidth="1"/>
    <col min="6" max="6" width="12.7109375" style="1" bestFit="1" customWidth="1"/>
    <col min="7" max="16384" width="9.140625" style="1" customWidth="1"/>
  </cols>
  <sheetData>
    <row r="1" spans="1:2" ht="18" customHeight="1">
      <c r="A1" s="186" t="s">
        <v>241</v>
      </c>
      <c r="B1" s="186"/>
    </row>
    <row r="2" spans="1:2" ht="23.25">
      <c r="A2" s="94" t="s">
        <v>123</v>
      </c>
      <c r="B2" s="95">
        <v>12669.3</v>
      </c>
    </row>
    <row r="3" spans="1:2" ht="23.25">
      <c r="A3" s="5" t="s">
        <v>124</v>
      </c>
      <c r="B3" s="7">
        <v>108887.6</v>
      </c>
    </row>
    <row r="4" spans="1:2" ht="21.75" customHeight="1">
      <c r="A4" s="5" t="s">
        <v>125</v>
      </c>
      <c r="B4" s="7">
        <v>3400</v>
      </c>
    </row>
    <row r="5" spans="1:2" ht="21.75" customHeight="1" hidden="1">
      <c r="A5" s="5" t="s">
        <v>126</v>
      </c>
      <c r="B5" s="7"/>
    </row>
    <row r="6" spans="1:2" ht="22.5" customHeight="1">
      <c r="A6" s="5" t="s">
        <v>127</v>
      </c>
      <c r="B6" s="7">
        <v>3996</v>
      </c>
    </row>
    <row r="7" spans="1:2" ht="22.5" customHeight="1" hidden="1">
      <c r="A7" s="5" t="s">
        <v>128</v>
      </c>
      <c r="B7" s="7">
        <v>0</v>
      </c>
    </row>
    <row r="8" spans="1:2" ht="23.25">
      <c r="A8" s="5" t="s">
        <v>129</v>
      </c>
      <c r="B8" s="7">
        <v>54200</v>
      </c>
    </row>
    <row r="9" spans="1:2" ht="23.25" customHeight="1">
      <c r="A9" s="5" t="s">
        <v>130</v>
      </c>
      <c r="B9" s="7">
        <v>681.91</v>
      </c>
    </row>
    <row r="10" spans="1:2" ht="24" customHeight="1" hidden="1">
      <c r="A10" s="5" t="s">
        <v>131</v>
      </c>
      <c r="B10" s="7"/>
    </row>
    <row r="11" spans="1:2" ht="24" customHeight="1">
      <c r="A11" s="5" t="s">
        <v>132</v>
      </c>
      <c r="B11" s="7">
        <v>42164.26</v>
      </c>
    </row>
    <row r="12" spans="1:2" ht="24.75" customHeight="1" hidden="1">
      <c r="A12" s="5" t="s">
        <v>133</v>
      </c>
      <c r="B12" s="7">
        <v>0</v>
      </c>
    </row>
    <row r="13" spans="1:2" ht="23.25">
      <c r="A13" s="5" t="s">
        <v>83</v>
      </c>
      <c r="B13" s="7">
        <v>24788.5</v>
      </c>
    </row>
    <row r="14" spans="1:2" ht="23.25">
      <c r="A14" s="5" t="s">
        <v>134</v>
      </c>
      <c r="B14" s="7">
        <v>200</v>
      </c>
    </row>
    <row r="15" spans="1:2" ht="23.25">
      <c r="A15" s="5" t="s">
        <v>135</v>
      </c>
      <c r="B15" s="7">
        <v>47500</v>
      </c>
    </row>
    <row r="16" spans="1:2" ht="23.25">
      <c r="A16" s="5" t="s">
        <v>136</v>
      </c>
      <c r="B16" s="7">
        <v>1690</v>
      </c>
    </row>
    <row r="17" spans="1:2" ht="23.25">
      <c r="A17" s="5" t="s">
        <v>137</v>
      </c>
      <c r="B17" s="7">
        <v>745860.6</v>
      </c>
    </row>
    <row r="18" spans="1:2" ht="23.25">
      <c r="A18" s="5" t="s">
        <v>138</v>
      </c>
      <c r="B18" s="7">
        <v>2001862.38</v>
      </c>
    </row>
    <row r="19" spans="1:2" ht="23.25">
      <c r="A19" s="5" t="s">
        <v>139</v>
      </c>
      <c r="B19" s="7">
        <v>1405834.27</v>
      </c>
    </row>
    <row r="20" spans="1:2" ht="23.25">
      <c r="A20" s="5" t="s">
        <v>140</v>
      </c>
      <c r="B20" s="7">
        <v>1704515.49</v>
      </c>
    </row>
    <row r="21" spans="1:4" ht="23.25" hidden="1">
      <c r="A21" s="5" t="s">
        <v>141</v>
      </c>
      <c r="B21" s="7"/>
      <c r="D21" s="34"/>
    </row>
    <row r="22" spans="1:2" ht="22.5" customHeight="1">
      <c r="A22" s="5" t="s">
        <v>142</v>
      </c>
      <c r="B22" s="7">
        <v>39727.05</v>
      </c>
    </row>
    <row r="23" spans="1:2" ht="22.5" customHeight="1">
      <c r="A23" s="5" t="s">
        <v>143</v>
      </c>
      <c r="B23" s="7">
        <v>37824.99</v>
      </c>
    </row>
    <row r="24" spans="1:2" ht="23.25" customHeight="1" hidden="1">
      <c r="A24" s="5" t="s">
        <v>144</v>
      </c>
      <c r="B24" s="7"/>
    </row>
    <row r="25" spans="1:2" ht="0.75" customHeight="1">
      <c r="A25" s="5" t="s">
        <v>145</v>
      </c>
      <c r="B25" s="7"/>
    </row>
    <row r="26" spans="1:2" ht="23.25" customHeight="1">
      <c r="A26" s="5" t="s">
        <v>91</v>
      </c>
      <c r="B26" s="7">
        <v>9226774</v>
      </c>
    </row>
    <row r="27" spans="1:2" ht="23.25">
      <c r="A27" s="5" t="s">
        <v>141</v>
      </c>
      <c r="B27" s="7">
        <v>657357</v>
      </c>
    </row>
    <row r="28" spans="1:2" ht="23.25">
      <c r="A28" s="5" t="s">
        <v>187</v>
      </c>
      <c r="B28" s="7">
        <v>1513.2</v>
      </c>
    </row>
    <row r="29" spans="1:2" ht="23.25">
      <c r="A29" s="5" t="s">
        <v>200</v>
      </c>
      <c r="B29" s="7">
        <v>2000</v>
      </c>
    </row>
    <row r="30" spans="1:2" ht="23.25">
      <c r="A30" s="5" t="s">
        <v>185</v>
      </c>
      <c r="B30" s="7">
        <v>677000</v>
      </c>
    </row>
    <row r="31" spans="1:5" ht="24" thickBot="1">
      <c r="A31" s="12"/>
      <c r="B31" s="96">
        <f>SUM(B2:B30)</f>
        <v>16800446.55</v>
      </c>
      <c r="D31" s="8"/>
      <c r="E31" s="34"/>
    </row>
    <row r="32" spans="1:2" ht="24" thickTop="1">
      <c r="A32" s="186" t="s">
        <v>242</v>
      </c>
      <c r="B32" s="186"/>
    </row>
    <row r="33" spans="1:2" ht="23.25">
      <c r="A33" s="94" t="s">
        <v>146</v>
      </c>
      <c r="B33" s="97">
        <v>18318.31</v>
      </c>
    </row>
    <row r="34" spans="1:2" ht="23.25">
      <c r="A34" s="5" t="s">
        <v>147</v>
      </c>
      <c r="B34" s="98">
        <v>521114</v>
      </c>
    </row>
    <row r="35" spans="1:2" ht="23.25">
      <c r="A35" s="5" t="s">
        <v>148</v>
      </c>
      <c r="B35" s="98">
        <v>642.08</v>
      </c>
    </row>
    <row r="36" spans="1:2" ht="23.25">
      <c r="A36" s="5" t="s">
        <v>149</v>
      </c>
      <c r="B36" s="98">
        <v>770.44</v>
      </c>
    </row>
    <row r="37" spans="1:2" ht="23.25">
      <c r="A37" s="12"/>
      <c r="B37" s="99">
        <f>SUM(B33:B36)</f>
        <v>540844.83</v>
      </c>
    </row>
    <row r="38" s="21" customFormat="1" ht="23.25">
      <c r="B38" s="100"/>
    </row>
    <row r="39" s="21" customFormat="1" ht="23.25">
      <c r="B39" s="100"/>
    </row>
    <row r="40" s="21" customFormat="1" ht="23.25">
      <c r="B40" s="100"/>
    </row>
    <row r="41" spans="1:2" ht="23.25">
      <c r="A41" s="187" t="s">
        <v>243</v>
      </c>
      <c r="B41" s="187"/>
    </row>
    <row r="42" spans="1:2" ht="24" thickBot="1">
      <c r="A42" s="101" t="s">
        <v>150</v>
      </c>
      <c r="B42" s="102">
        <f>SUM(B43:B46)</f>
        <v>56164.119999999995</v>
      </c>
    </row>
    <row r="43" spans="1:2" ht="24" thickTop="1">
      <c r="A43" s="5" t="s">
        <v>151</v>
      </c>
      <c r="B43" s="7">
        <v>47383.1</v>
      </c>
    </row>
    <row r="44" spans="1:2" ht="23.25">
      <c r="A44" s="5" t="s">
        <v>152</v>
      </c>
      <c r="B44" s="7">
        <v>6781.02</v>
      </c>
    </row>
    <row r="45" spans="1:2" ht="23.25">
      <c r="A45" s="5" t="s">
        <v>153</v>
      </c>
      <c r="B45" s="7">
        <v>2000</v>
      </c>
    </row>
    <row r="46" spans="1:2" ht="23.25">
      <c r="A46" s="5" t="s">
        <v>154</v>
      </c>
      <c r="B46" s="7">
        <v>0</v>
      </c>
    </row>
    <row r="47" spans="1:2" ht="24" thickBot="1">
      <c r="A47" s="78" t="s">
        <v>155</v>
      </c>
      <c r="B47" s="102">
        <f>SUM(B48:B54)</f>
        <v>13185.24</v>
      </c>
    </row>
    <row r="48" spans="1:2" ht="24" thickTop="1">
      <c r="A48" s="5" t="s">
        <v>156</v>
      </c>
      <c r="B48" s="7">
        <v>12320</v>
      </c>
    </row>
    <row r="49" spans="1:2" ht="23.25">
      <c r="A49" s="5" t="s">
        <v>157</v>
      </c>
      <c r="B49" s="7">
        <v>0</v>
      </c>
    </row>
    <row r="50" spans="1:2" ht="23.25">
      <c r="A50" s="5" t="s">
        <v>158</v>
      </c>
      <c r="B50" s="7">
        <v>0</v>
      </c>
    </row>
    <row r="51" spans="1:2" ht="23.25">
      <c r="A51" s="5" t="s">
        <v>197</v>
      </c>
      <c r="B51" s="7">
        <v>1.94</v>
      </c>
    </row>
    <row r="52" spans="1:2" ht="22.5" customHeight="1">
      <c r="A52" s="5" t="s">
        <v>159</v>
      </c>
      <c r="B52" s="7">
        <v>863.3</v>
      </c>
    </row>
    <row r="53" spans="1:2" ht="23.25" hidden="1">
      <c r="A53" s="5" t="s">
        <v>160</v>
      </c>
      <c r="B53" s="7">
        <v>0</v>
      </c>
    </row>
    <row r="54" spans="1:2" ht="23.25">
      <c r="A54" s="5" t="s">
        <v>188</v>
      </c>
      <c r="B54" s="7">
        <v>0</v>
      </c>
    </row>
    <row r="55" spans="1:2" ht="24" thickBot="1">
      <c r="A55" s="78" t="s">
        <v>198</v>
      </c>
      <c r="B55" s="102">
        <f>SUM(B56)</f>
        <v>7500</v>
      </c>
    </row>
    <row r="56" spans="1:2" ht="24" thickTop="1">
      <c r="A56" s="5" t="s">
        <v>161</v>
      </c>
      <c r="B56" s="7">
        <v>7500</v>
      </c>
    </row>
    <row r="57" spans="1:2" ht="24" thickBot="1">
      <c r="A57" s="78" t="s">
        <v>162</v>
      </c>
      <c r="B57" s="102">
        <v>5221.5</v>
      </c>
    </row>
    <row r="58" spans="1:2" ht="0.75" customHeight="1" thickTop="1">
      <c r="A58" s="5" t="s">
        <v>163</v>
      </c>
      <c r="B58" s="7">
        <v>0</v>
      </c>
    </row>
    <row r="59" spans="1:2" ht="24" thickBot="1">
      <c r="A59" s="78" t="s">
        <v>164</v>
      </c>
      <c r="B59" s="102">
        <f>SUM(B60:B61)</f>
        <v>18410</v>
      </c>
    </row>
    <row r="60" spans="1:2" ht="24" thickTop="1">
      <c r="A60" s="103" t="s">
        <v>165</v>
      </c>
      <c r="B60" s="104">
        <v>18000</v>
      </c>
    </row>
    <row r="61" spans="1:2" ht="23.25">
      <c r="A61" s="103" t="s">
        <v>166</v>
      </c>
      <c r="B61" s="104">
        <v>410</v>
      </c>
    </row>
    <row r="62" spans="1:2" ht="24" thickBot="1">
      <c r="A62" s="78" t="s">
        <v>167</v>
      </c>
      <c r="B62" s="102">
        <f>SUM(B63:B69)</f>
        <v>943648.86</v>
      </c>
    </row>
    <row r="63" spans="1:2" ht="24" thickTop="1">
      <c r="A63" s="103" t="s">
        <v>168</v>
      </c>
      <c r="B63" s="7">
        <v>154645.79</v>
      </c>
    </row>
    <row r="64" spans="1:2" ht="23.25">
      <c r="A64" s="103" t="s">
        <v>169</v>
      </c>
      <c r="B64" s="7">
        <v>429798.88</v>
      </c>
    </row>
    <row r="65" spans="1:2" ht="23.25">
      <c r="A65" s="103" t="s">
        <v>194</v>
      </c>
      <c r="B65" s="7">
        <v>0</v>
      </c>
    </row>
    <row r="66" spans="1:2" ht="23.25">
      <c r="A66" s="103" t="s">
        <v>170</v>
      </c>
      <c r="B66" s="7">
        <v>220364.46</v>
      </c>
    </row>
    <row r="67" spans="1:2" ht="24" customHeight="1">
      <c r="A67" s="103" t="s">
        <v>171</v>
      </c>
      <c r="B67" s="7">
        <v>118021</v>
      </c>
    </row>
    <row r="68" spans="1:6" ht="24" customHeight="1">
      <c r="A68" s="103" t="s">
        <v>195</v>
      </c>
      <c r="B68" s="7">
        <v>0</v>
      </c>
      <c r="F68" s="8"/>
    </row>
    <row r="69" spans="1:2" ht="24" customHeight="1">
      <c r="A69" s="103" t="s">
        <v>196</v>
      </c>
      <c r="B69" s="7">
        <v>20818.73</v>
      </c>
    </row>
    <row r="70" spans="1:2" ht="24" customHeight="1" thickBot="1">
      <c r="A70" s="107" t="s">
        <v>172</v>
      </c>
      <c r="B70" s="108">
        <f>SUM(B71)</f>
        <v>5831012</v>
      </c>
    </row>
    <row r="71" spans="1:2" ht="24" customHeight="1" thickTop="1">
      <c r="A71" s="105" t="s">
        <v>173</v>
      </c>
      <c r="B71" s="106">
        <v>5831012</v>
      </c>
    </row>
    <row r="72" spans="1:2" ht="24" customHeight="1" thickBot="1">
      <c r="A72" s="107" t="s">
        <v>174</v>
      </c>
      <c r="B72" s="108">
        <f>SUM(B73:B73)</f>
        <v>0</v>
      </c>
    </row>
    <row r="73" spans="1:2" ht="24" customHeight="1" thickTop="1">
      <c r="A73" s="105" t="s">
        <v>175</v>
      </c>
      <c r="B73" s="106">
        <v>0</v>
      </c>
    </row>
    <row r="74" spans="1:2" ht="24" thickBot="1">
      <c r="A74" s="109" t="s">
        <v>176</v>
      </c>
      <c r="B74" s="102">
        <f>B42+B47+B55+B57+B59+B62+B70+B72</f>
        <v>6875141.72</v>
      </c>
    </row>
    <row r="75" spans="1:2" ht="24" thickTop="1">
      <c r="A75" s="113"/>
      <c r="B75" s="100"/>
    </row>
    <row r="76" spans="1:2" ht="23.25">
      <c r="A76" s="113"/>
      <c r="B76" s="100"/>
    </row>
    <row r="77" spans="1:2" ht="23.25">
      <c r="A77" s="113"/>
      <c r="B77" s="100"/>
    </row>
    <row r="78" spans="1:2" ht="23.25">
      <c r="A78" s="185" t="s">
        <v>244</v>
      </c>
      <c r="B78" s="185"/>
    </row>
    <row r="79" spans="1:2" ht="23.25">
      <c r="A79" s="110" t="s">
        <v>177</v>
      </c>
      <c r="B79" s="111">
        <v>18318.31</v>
      </c>
    </row>
    <row r="80" spans="1:2" ht="23.25">
      <c r="A80" s="112" t="s">
        <v>178</v>
      </c>
      <c r="B80" s="98">
        <v>8400</v>
      </c>
    </row>
    <row r="81" spans="1:2" ht="23.25">
      <c r="A81" s="5" t="s">
        <v>179</v>
      </c>
      <c r="B81" s="98">
        <v>381.02</v>
      </c>
    </row>
    <row r="82" spans="1:2" ht="23.25">
      <c r="A82" s="5" t="s">
        <v>180</v>
      </c>
      <c r="B82" s="98">
        <v>457.13</v>
      </c>
    </row>
    <row r="83" spans="1:2" ht="24" thickBot="1">
      <c r="A83" s="109" t="s">
        <v>181</v>
      </c>
      <c r="B83" s="102">
        <f>SUM(B79:B82)</f>
        <v>27556.460000000003</v>
      </c>
    </row>
    <row r="84" spans="1:2" ht="24" thickTop="1">
      <c r="A84" s="113"/>
      <c r="B84" s="100"/>
    </row>
    <row r="85" spans="1:2" ht="23.25">
      <c r="A85" s="113"/>
      <c r="B85" s="100"/>
    </row>
    <row r="86" spans="1:2" ht="23.25">
      <c r="A86" s="21"/>
      <c r="B86" s="114"/>
    </row>
    <row r="87" spans="1:2" ht="23.25">
      <c r="A87" s="185" t="s">
        <v>245</v>
      </c>
      <c r="B87" s="185"/>
    </row>
    <row r="88" spans="1:2" ht="23.25">
      <c r="A88" s="110" t="s">
        <v>177</v>
      </c>
      <c r="B88" s="111">
        <v>2016.95</v>
      </c>
    </row>
    <row r="89" spans="1:2" ht="23.25">
      <c r="A89" s="112" t="s">
        <v>178</v>
      </c>
      <c r="B89" s="98">
        <v>63571</v>
      </c>
    </row>
    <row r="90" spans="1:2" ht="23.25">
      <c r="A90" s="5" t="s">
        <v>179</v>
      </c>
      <c r="B90" s="98">
        <v>0</v>
      </c>
    </row>
    <row r="91" spans="1:2" ht="23.25">
      <c r="A91" s="5" t="s">
        <v>180</v>
      </c>
      <c r="B91" s="98">
        <v>0</v>
      </c>
    </row>
    <row r="92" spans="1:2" ht="23.25">
      <c r="A92" s="5" t="s">
        <v>182</v>
      </c>
      <c r="B92" s="98">
        <v>0</v>
      </c>
    </row>
    <row r="93" spans="1:2" ht="24" thickBot="1">
      <c r="A93" s="109" t="s">
        <v>181</v>
      </c>
      <c r="B93" s="102">
        <f>SUM(B88:B92)</f>
        <v>65587.95</v>
      </c>
    </row>
    <row r="94" spans="1:2" ht="24" thickTop="1">
      <c r="A94" s="21"/>
      <c r="B94" s="21"/>
    </row>
    <row r="95" spans="1:2" ht="23.25">
      <c r="A95" s="21"/>
      <c r="B95" s="21"/>
    </row>
    <row r="96" spans="1:2" ht="23.25">
      <c r="A96" s="21"/>
      <c r="B96" s="21"/>
    </row>
    <row r="97" spans="1:2" ht="23.25">
      <c r="A97" s="21"/>
      <c r="B97" s="21"/>
    </row>
  </sheetData>
  <mergeCells count="5">
    <mergeCell ref="A87:B87"/>
    <mergeCell ref="A1:B1"/>
    <mergeCell ref="A32:B32"/>
    <mergeCell ref="A41:B41"/>
    <mergeCell ref="A78:B78"/>
  </mergeCells>
  <printOptions/>
  <pageMargins left="0.35433070866141736" right="0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selection activeCell="J16" sqref="J16"/>
    </sheetView>
  </sheetViews>
  <sheetFormatPr defaultColWidth="9.140625" defaultRowHeight="12.75"/>
  <cols>
    <col min="1" max="1" width="10.140625" style="19" customWidth="1"/>
    <col min="2" max="2" width="17.8515625" style="19" customWidth="1"/>
    <col min="3" max="3" width="15.421875" style="19" customWidth="1"/>
    <col min="4" max="4" width="14.7109375" style="19" customWidth="1"/>
    <col min="5" max="5" width="9.421875" style="19" customWidth="1"/>
    <col min="6" max="6" width="12.00390625" style="19" customWidth="1"/>
    <col min="7" max="7" width="13.7109375" style="19" customWidth="1"/>
    <col min="8" max="8" width="7.8515625" style="19" customWidth="1"/>
    <col min="9" max="9" width="9.140625" style="19" customWidth="1"/>
    <col min="10" max="10" width="15.7109375" style="19" bestFit="1" customWidth="1"/>
    <col min="11" max="11" width="14.57421875" style="19" bestFit="1" customWidth="1"/>
    <col min="12" max="12" width="10.421875" style="19" bestFit="1" customWidth="1"/>
    <col min="13" max="16384" width="9.140625" style="19" customWidth="1"/>
  </cols>
  <sheetData>
    <row r="1" spans="1:8" s="119" customFormat="1" ht="21.75">
      <c r="A1" s="155" t="s">
        <v>40</v>
      </c>
      <c r="B1" s="139"/>
      <c r="C1" s="139"/>
      <c r="D1" s="143"/>
      <c r="E1" s="139"/>
      <c r="F1" s="188" t="s">
        <v>41</v>
      </c>
      <c r="G1" s="188"/>
      <c r="H1" s="189"/>
    </row>
    <row r="2" spans="1:8" s="119" customFormat="1" ht="21.75">
      <c r="A2" s="153"/>
      <c r="B2" s="159" t="s">
        <v>42</v>
      </c>
      <c r="C2" s="136"/>
      <c r="D2" s="135"/>
      <c r="E2" s="136"/>
      <c r="F2" s="136" t="s">
        <v>43</v>
      </c>
      <c r="G2" s="136"/>
      <c r="H2" s="135"/>
    </row>
    <row r="3" spans="1:8" s="119" customFormat="1" ht="21.75">
      <c r="A3" s="120" t="s">
        <v>44</v>
      </c>
      <c r="B3" s="117"/>
      <c r="C3" s="117"/>
      <c r="D3" s="121" t="s">
        <v>211</v>
      </c>
      <c r="E3" s="121"/>
      <c r="F3" s="116"/>
      <c r="G3" s="122">
        <v>17634465.54</v>
      </c>
      <c r="H3" s="118"/>
    </row>
    <row r="4" spans="1:10" s="119" customFormat="1" ht="21.75">
      <c r="A4" s="123" t="s">
        <v>233</v>
      </c>
      <c r="B4" s="124"/>
      <c r="C4" s="124"/>
      <c r="D4" s="124"/>
      <c r="E4" s="124"/>
      <c r="F4" s="116"/>
      <c r="G4" s="125"/>
      <c r="H4" s="118"/>
      <c r="J4" s="126"/>
    </row>
    <row r="5" spans="1:10" s="119" customFormat="1" ht="21.75">
      <c r="A5" s="123"/>
      <c r="B5" s="127" t="s">
        <v>46</v>
      </c>
      <c r="C5" s="127" t="s">
        <v>47</v>
      </c>
      <c r="D5" s="127" t="s">
        <v>48</v>
      </c>
      <c r="E5" s="124"/>
      <c r="F5" s="116"/>
      <c r="G5" s="128"/>
      <c r="H5" s="118"/>
      <c r="J5" s="126"/>
    </row>
    <row r="6" spans="1:10" s="119" customFormat="1" ht="21.75">
      <c r="A6" s="123"/>
      <c r="B6" s="127" t="s">
        <v>49</v>
      </c>
      <c r="C6" s="127" t="s">
        <v>49</v>
      </c>
      <c r="D6" s="129" t="s">
        <v>49</v>
      </c>
      <c r="E6" s="124"/>
      <c r="F6" s="116"/>
      <c r="G6" s="128"/>
      <c r="H6" s="118"/>
      <c r="J6" s="126"/>
    </row>
    <row r="7" spans="1:10" s="119" customFormat="1" ht="21.75">
      <c r="A7" s="123" t="s">
        <v>234</v>
      </c>
      <c r="B7" s="124"/>
      <c r="C7" s="124"/>
      <c r="D7" s="124"/>
      <c r="E7" s="124"/>
      <c r="F7" s="116"/>
      <c r="G7" s="128"/>
      <c r="H7" s="118"/>
      <c r="J7" s="126"/>
    </row>
    <row r="8" spans="1:10" s="119" customFormat="1" ht="21.75">
      <c r="A8" s="123"/>
      <c r="B8" s="127" t="s">
        <v>51</v>
      </c>
      <c r="C8" s="127" t="s">
        <v>52</v>
      </c>
      <c r="D8" s="127" t="s">
        <v>48</v>
      </c>
      <c r="E8" s="118"/>
      <c r="F8" s="117"/>
      <c r="G8" s="128"/>
      <c r="H8" s="118"/>
      <c r="J8" s="126"/>
    </row>
    <row r="9" spans="1:10" s="119" customFormat="1" ht="21.75">
      <c r="A9" s="123"/>
      <c r="B9" s="130" t="s">
        <v>189</v>
      </c>
      <c r="C9" s="131" t="s">
        <v>190</v>
      </c>
      <c r="D9" s="129">
        <v>1025</v>
      </c>
      <c r="E9" s="118"/>
      <c r="F9" s="117"/>
      <c r="G9" s="128"/>
      <c r="H9" s="118"/>
      <c r="J9" s="126"/>
    </row>
    <row r="10" spans="1:10" s="119" customFormat="1" ht="21.75">
      <c r="A10" s="123"/>
      <c r="B10" s="130" t="s">
        <v>202</v>
      </c>
      <c r="C10" s="131" t="s">
        <v>203</v>
      </c>
      <c r="D10" s="129">
        <v>1000</v>
      </c>
      <c r="E10" s="118"/>
      <c r="F10" s="117"/>
      <c r="G10" s="128"/>
      <c r="H10" s="118"/>
      <c r="J10" s="126"/>
    </row>
    <row r="11" spans="1:10" s="119" customFormat="1" ht="21.75">
      <c r="A11" s="123"/>
      <c r="B11" s="130" t="s">
        <v>202</v>
      </c>
      <c r="C11" s="131" t="s">
        <v>210</v>
      </c>
      <c r="D11" s="129">
        <v>150000</v>
      </c>
      <c r="E11" s="118"/>
      <c r="F11" s="117"/>
      <c r="G11" s="128"/>
      <c r="H11" s="118"/>
      <c r="J11" s="126"/>
    </row>
    <row r="12" spans="1:10" s="119" customFormat="1" ht="21.75">
      <c r="A12" s="123"/>
      <c r="B12" s="130" t="s">
        <v>204</v>
      </c>
      <c r="C12" s="131" t="s">
        <v>205</v>
      </c>
      <c r="D12" s="129">
        <v>400</v>
      </c>
      <c r="E12" s="118"/>
      <c r="F12" s="117"/>
      <c r="G12" s="128"/>
      <c r="H12" s="118"/>
      <c r="J12" s="126"/>
    </row>
    <row r="13" spans="1:10" s="119" customFormat="1" ht="21.75">
      <c r="A13" s="123"/>
      <c r="B13" s="130" t="s">
        <v>206</v>
      </c>
      <c r="C13" s="131" t="s">
        <v>207</v>
      </c>
      <c r="D13" s="129">
        <v>1060</v>
      </c>
      <c r="E13" s="118"/>
      <c r="F13" s="117"/>
      <c r="G13" s="128"/>
      <c r="H13" s="118"/>
      <c r="J13" s="126"/>
    </row>
    <row r="14" spans="1:10" s="119" customFormat="1" ht="21.75">
      <c r="A14" s="123"/>
      <c r="B14" s="130" t="s">
        <v>201</v>
      </c>
      <c r="C14" s="131" t="s">
        <v>208</v>
      </c>
      <c r="D14" s="129">
        <v>990.65</v>
      </c>
      <c r="E14" s="118"/>
      <c r="F14" s="117"/>
      <c r="G14" s="128"/>
      <c r="H14" s="118"/>
      <c r="J14" s="126"/>
    </row>
    <row r="15" spans="1:10" s="119" customFormat="1" ht="21.75">
      <c r="A15" s="123"/>
      <c r="B15" s="130" t="s">
        <v>201</v>
      </c>
      <c r="C15" s="131" t="s">
        <v>209</v>
      </c>
      <c r="D15" s="129">
        <v>3350</v>
      </c>
      <c r="E15" s="118"/>
      <c r="F15" s="117"/>
      <c r="G15" s="128"/>
      <c r="H15" s="118"/>
      <c r="J15" s="126"/>
    </row>
    <row r="16" spans="1:10" s="119" customFormat="1" ht="21.75">
      <c r="A16" s="123"/>
      <c r="B16" s="130" t="s">
        <v>215</v>
      </c>
      <c r="C16" s="131" t="s">
        <v>216</v>
      </c>
      <c r="D16" s="129">
        <v>598</v>
      </c>
      <c r="E16" s="118"/>
      <c r="F16" s="117"/>
      <c r="G16" s="128"/>
      <c r="H16" s="118"/>
      <c r="J16" s="126"/>
    </row>
    <row r="17" spans="1:10" s="119" customFormat="1" ht="21.75">
      <c r="A17" s="123"/>
      <c r="B17" s="130" t="s">
        <v>215</v>
      </c>
      <c r="C17" s="131" t="s">
        <v>218</v>
      </c>
      <c r="D17" s="129">
        <v>1444.03</v>
      </c>
      <c r="E17" s="118"/>
      <c r="F17" s="117"/>
      <c r="G17" s="128"/>
      <c r="H17" s="118"/>
      <c r="J17" s="126"/>
    </row>
    <row r="18" spans="1:10" s="119" customFormat="1" ht="21.75">
      <c r="A18" s="123"/>
      <c r="B18" s="130" t="s">
        <v>215</v>
      </c>
      <c r="C18" s="131" t="s">
        <v>219</v>
      </c>
      <c r="D18" s="129">
        <v>103.75</v>
      </c>
      <c r="E18" s="118"/>
      <c r="F18" s="117"/>
      <c r="G18" s="128"/>
      <c r="H18" s="118"/>
      <c r="J18" s="126"/>
    </row>
    <row r="19" spans="1:10" s="119" customFormat="1" ht="21.75">
      <c r="A19" s="123"/>
      <c r="B19" s="130" t="s">
        <v>217</v>
      </c>
      <c r="C19" s="131" t="s">
        <v>220</v>
      </c>
      <c r="D19" s="129">
        <v>8700</v>
      </c>
      <c r="E19" s="118"/>
      <c r="F19" s="117"/>
      <c r="G19" s="128"/>
      <c r="H19" s="118"/>
      <c r="J19" s="126"/>
    </row>
    <row r="20" spans="1:10" s="119" customFormat="1" ht="21.75">
      <c r="A20" s="123"/>
      <c r="B20" s="130" t="s">
        <v>217</v>
      </c>
      <c r="C20" s="131" t="s">
        <v>221</v>
      </c>
      <c r="D20" s="129">
        <v>1322.88</v>
      </c>
      <c r="E20" s="118"/>
      <c r="F20" s="117"/>
      <c r="G20" s="128"/>
      <c r="H20" s="118"/>
      <c r="J20" s="126"/>
    </row>
    <row r="21" spans="1:10" s="119" customFormat="1" ht="21.75">
      <c r="A21" s="123"/>
      <c r="B21" s="130" t="s">
        <v>217</v>
      </c>
      <c r="C21" s="131" t="s">
        <v>222</v>
      </c>
      <c r="D21" s="129">
        <v>677.57</v>
      </c>
      <c r="E21" s="118"/>
      <c r="F21" s="117"/>
      <c r="G21" s="128"/>
      <c r="H21" s="118"/>
      <c r="J21" s="126"/>
    </row>
    <row r="22" spans="1:10" s="119" customFormat="1" ht="21.75">
      <c r="A22" s="123"/>
      <c r="B22" s="130" t="s">
        <v>217</v>
      </c>
      <c r="C22" s="131" t="s">
        <v>223</v>
      </c>
      <c r="D22" s="129">
        <v>52173</v>
      </c>
      <c r="E22" s="118"/>
      <c r="F22" s="117"/>
      <c r="G22" s="128"/>
      <c r="H22" s="118"/>
      <c r="J22" s="126"/>
    </row>
    <row r="23" spans="1:10" s="119" customFormat="1" ht="21.75">
      <c r="A23" s="123"/>
      <c r="B23" s="130" t="s">
        <v>217</v>
      </c>
      <c r="C23" s="131" t="s">
        <v>224</v>
      </c>
      <c r="D23" s="129">
        <v>2500</v>
      </c>
      <c r="E23" s="118"/>
      <c r="F23" s="117"/>
      <c r="G23" s="128"/>
      <c r="H23" s="118"/>
      <c r="J23" s="126"/>
    </row>
    <row r="24" spans="1:10" s="119" customFormat="1" ht="21.75">
      <c r="A24" s="123"/>
      <c r="B24" s="130" t="s">
        <v>217</v>
      </c>
      <c r="C24" s="131" t="s">
        <v>225</v>
      </c>
      <c r="D24" s="129">
        <v>11344</v>
      </c>
      <c r="E24" s="118"/>
      <c r="F24" s="117"/>
      <c r="G24" s="128"/>
      <c r="H24" s="118"/>
      <c r="J24" s="126"/>
    </row>
    <row r="25" spans="1:10" s="119" customFormat="1" ht="21.75">
      <c r="A25" s="123"/>
      <c r="B25" s="130" t="s">
        <v>217</v>
      </c>
      <c r="C25" s="131" t="s">
        <v>226</v>
      </c>
      <c r="D25" s="129">
        <v>531</v>
      </c>
      <c r="E25" s="118"/>
      <c r="F25" s="117"/>
      <c r="G25" s="128"/>
      <c r="H25" s="118"/>
      <c r="J25" s="126"/>
    </row>
    <row r="26" spans="1:10" s="119" customFormat="1" ht="21.75">
      <c r="A26" s="123"/>
      <c r="B26" s="130" t="s">
        <v>217</v>
      </c>
      <c r="C26" s="131" t="s">
        <v>227</v>
      </c>
      <c r="D26" s="129">
        <v>3000</v>
      </c>
      <c r="E26" s="118"/>
      <c r="F26" s="117"/>
      <c r="G26" s="128"/>
      <c r="H26" s="118"/>
      <c r="J26" s="126"/>
    </row>
    <row r="27" spans="1:10" s="119" customFormat="1" ht="21.75">
      <c r="A27" s="123"/>
      <c r="B27" s="130" t="s">
        <v>217</v>
      </c>
      <c r="C27" s="131" t="s">
        <v>228</v>
      </c>
      <c r="D27" s="129">
        <v>4000</v>
      </c>
      <c r="E27" s="118"/>
      <c r="F27" s="117"/>
      <c r="G27" s="128"/>
      <c r="H27" s="118"/>
      <c r="J27" s="126"/>
    </row>
    <row r="28" spans="1:10" s="119" customFormat="1" ht="21.75">
      <c r="A28" s="123"/>
      <c r="B28" s="130" t="s">
        <v>217</v>
      </c>
      <c r="C28" s="131" t="s">
        <v>229</v>
      </c>
      <c r="D28" s="129">
        <v>17896.17</v>
      </c>
      <c r="E28" s="118"/>
      <c r="F28" s="117"/>
      <c r="G28" s="128"/>
      <c r="H28" s="118"/>
      <c r="J28" s="126"/>
    </row>
    <row r="29" spans="1:10" s="119" customFormat="1" ht="21.75">
      <c r="A29" s="123"/>
      <c r="B29" s="130" t="s">
        <v>217</v>
      </c>
      <c r="C29" s="131" t="s">
        <v>230</v>
      </c>
      <c r="D29" s="129">
        <v>1200</v>
      </c>
      <c r="E29" s="118"/>
      <c r="F29" s="117"/>
      <c r="G29" s="128"/>
      <c r="H29" s="118"/>
      <c r="J29" s="126"/>
    </row>
    <row r="30" spans="1:10" s="119" customFormat="1" ht="21.75">
      <c r="A30" s="123"/>
      <c r="B30" s="130" t="s">
        <v>217</v>
      </c>
      <c r="C30" s="131" t="s">
        <v>231</v>
      </c>
      <c r="D30" s="129">
        <v>1200</v>
      </c>
      <c r="E30" s="118"/>
      <c r="F30" s="117"/>
      <c r="G30" s="128"/>
      <c r="H30" s="118"/>
      <c r="J30" s="126"/>
    </row>
    <row r="31" spans="1:10" s="119" customFormat="1" ht="21.75">
      <c r="A31" s="132"/>
      <c r="B31" s="130" t="s">
        <v>217</v>
      </c>
      <c r="C31" s="133" t="s">
        <v>232</v>
      </c>
      <c r="D31" s="134">
        <v>7800</v>
      </c>
      <c r="E31" s="135"/>
      <c r="F31" s="136"/>
      <c r="G31" s="137">
        <f>D9+D10+D11+D12+D13+D14+D15+D16+D17+D18+D19+D20+D21+D22+D23+D24+D25+D26+D27+D28+D29+D30+D31</f>
        <v>272316.05</v>
      </c>
      <c r="H31" s="135"/>
      <c r="J31" s="126"/>
    </row>
    <row r="32" spans="1:10" s="144" customFormat="1" ht="21">
      <c r="A32" s="138" t="s">
        <v>235</v>
      </c>
      <c r="B32" s="139"/>
      <c r="C32" s="140"/>
      <c r="D32" s="139"/>
      <c r="E32" s="141"/>
      <c r="F32" s="139"/>
      <c r="G32" s="142"/>
      <c r="H32" s="143"/>
      <c r="J32" s="145"/>
    </row>
    <row r="33" spans="1:10" s="144" customFormat="1" ht="21">
      <c r="A33" s="146" t="s">
        <v>54</v>
      </c>
      <c r="B33" s="124" t="s">
        <v>55</v>
      </c>
      <c r="C33" s="127"/>
      <c r="D33" s="117"/>
      <c r="E33" s="147"/>
      <c r="F33" s="117"/>
      <c r="G33" s="148">
        <v>0</v>
      </c>
      <c r="H33" s="118"/>
      <c r="J33" s="145"/>
    </row>
    <row r="34" spans="1:10" s="144" customFormat="1" ht="21">
      <c r="A34" s="146"/>
      <c r="B34" s="127" t="s">
        <v>49</v>
      </c>
      <c r="C34" s="127" t="s">
        <v>236</v>
      </c>
      <c r="D34" s="149" t="s">
        <v>237</v>
      </c>
      <c r="E34" s="147"/>
      <c r="F34" s="117"/>
      <c r="G34" s="148"/>
      <c r="H34" s="118"/>
      <c r="J34" s="145"/>
    </row>
    <row r="35" spans="1:11" s="151" customFormat="1" ht="21.75">
      <c r="A35" s="120" t="s">
        <v>212</v>
      </c>
      <c r="B35" s="117"/>
      <c r="C35" s="149"/>
      <c r="D35" s="117"/>
      <c r="E35" s="117"/>
      <c r="F35" s="116"/>
      <c r="G35" s="150">
        <v>17362149.49</v>
      </c>
      <c r="H35" s="118"/>
      <c r="J35" s="152"/>
      <c r="K35" s="152"/>
    </row>
    <row r="36" spans="1:10" s="119" customFormat="1" ht="21.75">
      <c r="A36" s="155" t="s">
        <v>56</v>
      </c>
      <c r="B36" s="139"/>
      <c r="C36" s="139"/>
      <c r="D36" s="143"/>
      <c r="E36" s="139" t="s">
        <v>57</v>
      </c>
      <c r="F36" s="139"/>
      <c r="G36" s="139"/>
      <c r="H36" s="143"/>
      <c r="J36" s="154"/>
    </row>
    <row r="37" spans="1:8" s="144" customFormat="1" ht="23.25" customHeight="1">
      <c r="A37" s="116" t="s">
        <v>191</v>
      </c>
      <c r="B37" s="117"/>
      <c r="C37" s="117" t="s">
        <v>213</v>
      </c>
      <c r="D37" s="118"/>
      <c r="E37" s="117" t="s">
        <v>58</v>
      </c>
      <c r="F37" s="117"/>
      <c r="G37" s="191" t="s">
        <v>214</v>
      </c>
      <c r="H37" s="192"/>
    </row>
    <row r="38" spans="1:8" s="144" customFormat="1" ht="23.25" customHeight="1">
      <c r="A38" s="156" t="s">
        <v>59</v>
      </c>
      <c r="B38" s="136"/>
      <c r="C38" s="136"/>
      <c r="D38" s="135"/>
      <c r="E38" s="153" t="s">
        <v>60</v>
      </c>
      <c r="F38" s="136"/>
      <c r="G38" s="136"/>
      <c r="H38" s="135"/>
    </row>
    <row r="39" spans="1:8" s="119" customFormat="1" ht="21.75">
      <c r="A39" s="124"/>
      <c r="B39" s="124"/>
      <c r="C39" s="117"/>
      <c r="D39" s="124"/>
      <c r="E39" s="190"/>
      <c r="F39" s="190"/>
      <c r="G39" s="190"/>
      <c r="H39" s="190"/>
    </row>
    <row r="40" spans="1:8" s="119" customFormat="1" ht="21.75">
      <c r="A40" s="124"/>
      <c r="B40" s="124"/>
      <c r="C40" s="124"/>
      <c r="D40" s="124"/>
      <c r="E40" s="124"/>
      <c r="F40" s="124"/>
      <c r="G40" s="124"/>
      <c r="H40" s="124"/>
    </row>
    <row r="41" spans="1:8" s="119" customFormat="1" ht="21.75">
      <c r="A41" s="124"/>
      <c r="B41" s="157"/>
      <c r="C41" s="124"/>
      <c r="D41" s="124"/>
      <c r="E41" s="124"/>
      <c r="F41" s="124"/>
      <c r="G41" s="124"/>
      <c r="H41" s="124"/>
    </row>
    <row r="42" spans="1:8" s="119" customFormat="1" ht="21.75">
      <c r="A42" s="124"/>
      <c r="B42" s="157"/>
      <c r="C42" s="124"/>
      <c r="D42" s="124"/>
      <c r="E42" s="124"/>
      <c r="F42" s="124"/>
      <c r="G42" s="124"/>
      <c r="H42" s="124"/>
    </row>
    <row r="43" spans="1:8" s="119" customFormat="1" ht="21.75">
      <c r="A43" s="124"/>
      <c r="B43" s="157"/>
      <c r="C43" s="124"/>
      <c r="D43" s="124"/>
      <c r="E43" s="124"/>
      <c r="F43" s="124"/>
      <c r="G43" s="124"/>
      <c r="H43" s="124"/>
    </row>
    <row r="44" spans="1:8" s="119" customFormat="1" ht="21.75">
      <c r="A44" s="124"/>
      <c r="B44" s="157"/>
      <c r="C44" s="124"/>
      <c r="D44" s="124"/>
      <c r="E44" s="124"/>
      <c r="F44" s="124"/>
      <c r="G44" s="124"/>
      <c r="H44" s="124"/>
    </row>
    <row r="45" spans="1:8" s="119" customFormat="1" ht="21.75">
      <c r="A45" s="124"/>
      <c r="B45" s="157"/>
      <c r="C45" s="124"/>
      <c r="D45" s="124"/>
      <c r="E45" s="124"/>
      <c r="F45" s="124"/>
      <c r="G45" s="124"/>
      <c r="H45" s="124"/>
    </row>
    <row r="46" spans="1:8" s="119" customFormat="1" ht="21.75">
      <c r="A46" s="124"/>
      <c r="B46" s="157"/>
      <c r="C46" s="124"/>
      <c r="D46" s="124"/>
      <c r="E46" s="124"/>
      <c r="F46" s="124"/>
      <c r="G46" s="124"/>
      <c r="H46" s="124"/>
    </row>
    <row r="47" spans="1:8" s="119" customFormat="1" ht="21.75">
      <c r="A47" s="124"/>
      <c r="B47" s="157"/>
      <c r="C47" s="124"/>
      <c r="D47" s="124"/>
      <c r="E47" s="124"/>
      <c r="F47" s="124"/>
      <c r="G47" s="124"/>
      <c r="H47" s="124"/>
    </row>
    <row r="48" spans="1:8" s="119" customFormat="1" ht="21.75">
      <c r="A48" s="124"/>
      <c r="B48" s="157"/>
      <c r="C48" s="124"/>
      <c r="D48" s="124"/>
      <c r="E48" s="124"/>
      <c r="F48" s="124"/>
      <c r="G48" s="124"/>
      <c r="H48" s="124"/>
    </row>
    <row r="49" spans="1:8" s="119" customFormat="1" ht="21.75">
      <c r="A49" s="124"/>
      <c r="B49" s="157"/>
      <c r="C49" s="124"/>
      <c r="D49" s="124"/>
      <c r="E49" s="124"/>
      <c r="F49" s="124"/>
      <c r="G49" s="124"/>
      <c r="H49" s="124"/>
    </row>
    <row r="50" spans="1:8" s="119" customFormat="1" ht="21.75">
      <c r="A50" s="124"/>
      <c r="B50" s="157"/>
      <c r="C50" s="124"/>
      <c r="D50" s="124"/>
      <c r="E50" s="124"/>
      <c r="F50" s="124"/>
      <c r="G50" s="124"/>
      <c r="H50" s="124"/>
    </row>
    <row r="51" spans="1:8" s="119" customFormat="1" ht="21.75">
      <c r="A51" s="124"/>
      <c r="B51" s="157"/>
      <c r="C51" s="124"/>
      <c r="D51" s="124"/>
      <c r="E51" s="124"/>
      <c r="F51" s="124"/>
      <c r="G51" s="124"/>
      <c r="H51" s="124"/>
    </row>
    <row r="52" spans="1:8" s="119" customFormat="1" ht="21.75">
      <c r="A52" s="124"/>
      <c r="B52" s="157"/>
      <c r="C52" s="124"/>
      <c r="D52" s="124"/>
      <c r="E52" s="124"/>
      <c r="F52" s="124"/>
      <c r="G52" s="124"/>
      <c r="H52" s="124"/>
    </row>
    <row r="53" spans="1:8" s="119" customFormat="1" ht="21.75">
      <c r="A53" s="124"/>
      <c r="B53" s="157"/>
      <c r="C53" s="124"/>
      <c r="D53" s="124"/>
      <c r="E53" s="124"/>
      <c r="F53" s="124"/>
      <c r="G53" s="124"/>
      <c r="H53" s="124"/>
    </row>
    <row r="54" spans="1:8" s="119" customFormat="1" ht="21.75">
      <c r="A54" s="124"/>
      <c r="B54" s="157"/>
      <c r="C54" s="124"/>
      <c r="D54" s="124"/>
      <c r="E54" s="124"/>
      <c r="F54" s="124"/>
      <c r="G54" s="124"/>
      <c r="H54" s="124"/>
    </row>
    <row r="55" spans="1:8" s="119" customFormat="1" ht="21.75">
      <c r="A55" s="124"/>
      <c r="B55" s="157"/>
      <c r="C55" s="124"/>
      <c r="D55" s="124"/>
      <c r="E55" s="124"/>
      <c r="F55" s="124"/>
      <c r="G55" s="124"/>
      <c r="H55" s="124"/>
    </row>
    <row r="56" spans="1:8" s="119" customFormat="1" ht="21.75">
      <c r="A56" s="124"/>
      <c r="B56" s="157"/>
      <c r="C56" s="124"/>
      <c r="D56" s="124"/>
      <c r="E56" s="124"/>
      <c r="F56" s="124"/>
      <c r="G56" s="124"/>
      <c r="H56" s="124"/>
    </row>
    <row r="57" spans="1:8" s="119" customFormat="1" ht="21.75">
      <c r="A57" s="124"/>
      <c r="B57" s="157"/>
      <c r="C57" s="124"/>
      <c r="D57" s="124"/>
      <c r="E57" s="124"/>
      <c r="F57" s="124"/>
      <c r="G57" s="124"/>
      <c r="H57" s="124"/>
    </row>
    <row r="58" spans="1:8" s="119" customFormat="1" ht="21.75">
      <c r="A58" s="124"/>
      <c r="B58" s="157"/>
      <c r="C58" s="124"/>
      <c r="D58" s="124"/>
      <c r="E58" s="124"/>
      <c r="F58" s="124"/>
      <c r="G58" s="124"/>
      <c r="H58" s="124"/>
    </row>
    <row r="59" spans="1:8" s="119" customFormat="1" ht="21.75">
      <c r="A59" s="124"/>
      <c r="B59" s="157"/>
      <c r="C59" s="124"/>
      <c r="D59" s="124"/>
      <c r="E59" s="124"/>
      <c r="F59" s="124"/>
      <c r="G59" s="124"/>
      <c r="H59" s="124"/>
    </row>
    <row r="60" spans="1:8" s="119" customFormat="1" ht="21.75">
      <c r="A60" s="124"/>
      <c r="B60" s="157"/>
      <c r="C60" s="124"/>
      <c r="D60" s="124"/>
      <c r="E60" s="124"/>
      <c r="F60" s="124"/>
      <c r="G60" s="124"/>
      <c r="H60" s="124"/>
    </row>
    <row r="61" spans="1:8" s="119" customFormat="1" ht="21.75">
      <c r="A61" s="124"/>
      <c r="B61" s="157"/>
      <c r="C61" s="124"/>
      <c r="D61" s="124"/>
      <c r="E61" s="124"/>
      <c r="F61" s="124"/>
      <c r="G61" s="124"/>
      <c r="H61" s="124"/>
    </row>
    <row r="62" spans="1:8" s="119" customFormat="1" ht="21.75">
      <c r="A62" s="124"/>
      <c r="B62" s="157"/>
      <c r="C62" s="124"/>
      <c r="D62" s="124"/>
      <c r="E62" s="124"/>
      <c r="F62" s="124"/>
      <c r="G62" s="124"/>
      <c r="H62" s="124"/>
    </row>
    <row r="63" spans="1:8" s="119" customFormat="1" ht="21.75">
      <c r="A63" s="124"/>
      <c r="B63" s="157"/>
      <c r="C63" s="124"/>
      <c r="D63" s="124"/>
      <c r="E63" s="124"/>
      <c r="F63" s="124"/>
      <c r="G63" s="124"/>
      <c r="H63" s="124"/>
    </row>
    <row r="64" s="119" customFormat="1" ht="21.75">
      <c r="B64" s="126"/>
    </row>
    <row r="65" s="119" customFormat="1" ht="21.75">
      <c r="B65" s="126"/>
    </row>
    <row r="66" s="119" customFormat="1" ht="21.75">
      <c r="B66" s="126"/>
    </row>
    <row r="67" s="119" customFormat="1" ht="21.75">
      <c r="B67" s="126"/>
    </row>
    <row r="68" s="119" customFormat="1" ht="21.75">
      <c r="B68" s="126"/>
    </row>
    <row r="69" s="119" customFormat="1" ht="21.75">
      <c r="B69" s="126"/>
    </row>
    <row r="70" s="119" customFormat="1" ht="21.75">
      <c r="B70" s="126"/>
    </row>
    <row r="71" s="119" customFormat="1" ht="21.75">
      <c r="B71" s="126"/>
    </row>
    <row r="72" s="119" customFormat="1" ht="21.75">
      <c r="B72" s="126"/>
    </row>
    <row r="73" s="119" customFormat="1" ht="21.75">
      <c r="B73" s="126"/>
    </row>
    <row r="74" s="119" customFormat="1" ht="21.75">
      <c r="B74" s="126"/>
    </row>
    <row r="75" s="119" customFormat="1" ht="21.75">
      <c r="B75" s="126"/>
    </row>
    <row r="76" s="119" customFormat="1" ht="21.75">
      <c r="B76" s="126"/>
    </row>
    <row r="77" s="119" customFormat="1" ht="21.75">
      <c r="B77" s="126"/>
    </row>
    <row r="78" s="119" customFormat="1" ht="21.75">
      <c r="B78" s="126"/>
    </row>
    <row r="79" s="119" customFormat="1" ht="21.75">
      <c r="B79" s="126"/>
    </row>
    <row r="80" s="119" customFormat="1" ht="21.75">
      <c r="B80" s="126"/>
    </row>
    <row r="81" s="119" customFormat="1" ht="21.75">
      <c r="B81" s="126"/>
    </row>
    <row r="82" s="119" customFormat="1" ht="21.75">
      <c r="B82" s="126"/>
    </row>
    <row r="83" s="119" customFormat="1" ht="21.75">
      <c r="B83" s="126"/>
    </row>
    <row r="84" s="119" customFormat="1" ht="21.75">
      <c r="B84" s="126"/>
    </row>
    <row r="85" s="119" customFormat="1" ht="21.75">
      <c r="B85" s="126"/>
    </row>
    <row r="86" s="119" customFormat="1" ht="21.75">
      <c r="B86" s="126"/>
    </row>
    <row r="87" s="119" customFormat="1" ht="21.75">
      <c r="B87" s="126"/>
    </row>
    <row r="88" s="119" customFormat="1" ht="21.75">
      <c r="B88" s="126"/>
    </row>
    <row r="89" s="119" customFormat="1" ht="21.75">
      <c r="B89" s="126"/>
    </row>
    <row r="90" s="119" customFormat="1" ht="21.75">
      <c r="B90" s="126"/>
    </row>
    <row r="91" s="119" customFormat="1" ht="21.75">
      <c r="B91" s="126"/>
    </row>
    <row r="92" s="119" customFormat="1" ht="21.75">
      <c r="B92" s="126"/>
    </row>
    <row r="93" s="119" customFormat="1" ht="21.75">
      <c r="B93" s="126"/>
    </row>
    <row r="94" s="119" customFormat="1" ht="21.75">
      <c r="B94" s="126"/>
    </row>
    <row r="95" s="119" customFormat="1" ht="21.75">
      <c r="B95" s="126"/>
    </row>
    <row r="96" s="119" customFormat="1" ht="21.75">
      <c r="B96" s="126"/>
    </row>
    <row r="97" s="119" customFormat="1" ht="21.75">
      <c r="B97" s="126"/>
    </row>
    <row r="98" s="119" customFormat="1" ht="21.75">
      <c r="B98" s="126"/>
    </row>
    <row r="99" s="119" customFormat="1" ht="21.75">
      <c r="B99" s="126"/>
    </row>
    <row r="100" s="119" customFormat="1" ht="21.75">
      <c r="B100" s="126"/>
    </row>
    <row r="101" s="119" customFormat="1" ht="21.75">
      <c r="B101" s="126"/>
    </row>
    <row r="102" s="119" customFormat="1" ht="21.75">
      <c r="B102" s="126"/>
    </row>
    <row r="103" s="119" customFormat="1" ht="21.75">
      <c r="B103" s="126"/>
    </row>
    <row r="104" s="119" customFormat="1" ht="21.75">
      <c r="B104" s="126"/>
    </row>
    <row r="105" s="119" customFormat="1" ht="21.75">
      <c r="B105" s="126"/>
    </row>
    <row r="106" s="119" customFormat="1" ht="21.75">
      <c r="B106" s="126"/>
    </row>
    <row r="107" s="119" customFormat="1" ht="21.75">
      <c r="B107" s="126"/>
    </row>
    <row r="108" s="119" customFormat="1" ht="21.75">
      <c r="B108" s="126"/>
    </row>
    <row r="109" s="119" customFormat="1" ht="22.5" thickBot="1">
      <c r="B109" s="158"/>
    </row>
    <row r="110" s="119" customFormat="1" ht="22.5" thickTop="1">
      <c r="B110" s="126"/>
    </row>
    <row r="111" s="119" customFormat="1" ht="21.75">
      <c r="B111" s="126"/>
    </row>
    <row r="112" s="119" customFormat="1" ht="21.75">
      <c r="B112" s="126"/>
    </row>
    <row r="113" s="119" customFormat="1" ht="21.75">
      <c r="B113" s="126"/>
    </row>
    <row r="114" s="119" customFormat="1" ht="21.75">
      <c r="B114" s="126"/>
    </row>
    <row r="115" s="119" customFormat="1" ht="21.75">
      <c r="B115" s="126"/>
    </row>
    <row r="116" s="119" customFormat="1" ht="21.75">
      <c r="B116" s="154"/>
    </row>
    <row r="117" s="119" customFormat="1" ht="21.75">
      <c r="B117" s="154"/>
    </row>
    <row r="118" s="119" customFormat="1" ht="21.75">
      <c r="B118" s="126"/>
    </row>
    <row r="119" s="119" customFormat="1" ht="21.75">
      <c r="B119" s="154"/>
    </row>
    <row r="120" s="119" customFormat="1" ht="21.75"/>
  </sheetData>
  <mergeCells count="3">
    <mergeCell ref="F1:H1"/>
    <mergeCell ref="E39:H39"/>
    <mergeCell ref="G37:H37"/>
  </mergeCells>
  <printOptions/>
  <pageMargins left="0.15748031496062992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6">
      <selection activeCell="J12" sqref="J12"/>
    </sheetView>
  </sheetViews>
  <sheetFormatPr defaultColWidth="9.140625" defaultRowHeight="12.75"/>
  <cols>
    <col min="1" max="1" width="11.28125" style="0" customWidth="1"/>
    <col min="2" max="2" width="14.7109375" style="0" customWidth="1"/>
    <col min="3" max="3" width="14.28125" style="0" customWidth="1"/>
    <col min="4" max="4" width="13.140625" style="0" customWidth="1"/>
    <col min="5" max="5" width="10.28125" style="0" customWidth="1"/>
    <col min="6" max="6" width="12.28125" style="0" customWidth="1"/>
    <col min="7" max="7" width="12.7109375" style="0" customWidth="1"/>
    <col min="8" max="8" width="12.421875" style="0" customWidth="1"/>
    <col min="10" max="10" width="14.421875" style="0" customWidth="1"/>
    <col min="11" max="11" width="13.57421875" style="0" bestFit="1" customWidth="1"/>
  </cols>
  <sheetData>
    <row r="1" spans="1:8" ht="23.25">
      <c r="A1" s="15"/>
      <c r="B1" s="16"/>
      <c r="C1" s="16"/>
      <c r="D1" s="17"/>
      <c r="E1" s="15"/>
      <c r="F1" s="165"/>
      <c r="G1" s="165"/>
      <c r="H1" s="166"/>
    </row>
    <row r="2" spans="1:8" ht="23.25">
      <c r="A2" s="20" t="s">
        <v>40</v>
      </c>
      <c r="B2" s="21"/>
      <c r="C2" s="21"/>
      <c r="D2" s="22"/>
      <c r="E2" s="21"/>
      <c r="F2" s="167" t="s">
        <v>265</v>
      </c>
      <c r="G2" s="167"/>
      <c r="H2" s="168"/>
    </row>
    <row r="3" spans="1:8" ht="23.25">
      <c r="A3" s="20"/>
      <c r="B3" s="23" t="s">
        <v>42</v>
      </c>
      <c r="C3" s="21"/>
      <c r="D3" s="22"/>
      <c r="E3" s="21"/>
      <c r="F3" s="21" t="s">
        <v>266</v>
      </c>
      <c r="G3" s="21"/>
      <c r="H3" s="22"/>
    </row>
    <row r="4" spans="1:8" ht="23.25">
      <c r="A4" s="20"/>
      <c r="B4" s="21"/>
      <c r="C4" s="21"/>
      <c r="D4" s="22"/>
      <c r="E4" s="21"/>
      <c r="F4" s="21"/>
      <c r="G4" s="21"/>
      <c r="H4" s="22"/>
    </row>
    <row r="5" spans="1:8" ht="23.25">
      <c r="A5" s="24"/>
      <c r="B5" s="25"/>
      <c r="C5" s="25"/>
      <c r="D5" s="26"/>
      <c r="E5" s="25"/>
      <c r="F5" s="25"/>
      <c r="G5" s="25"/>
      <c r="H5" s="26"/>
    </row>
    <row r="6" spans="1:8" ht="23.25">
      <c r="A6" s="27" t="s">
        <v>62</v>
      </c>
      <c r="B6" s="21"/>
      <c r="C6" s="21"/>
      <c r="D6" s="28" t="s">
        <v>246</v>
      </c>
      <c r="E6" s="28"/>
      <c r="F6" s="20"/>
      <c r="G6" s="52">
        <v>175003.32</v>
      </c>
      <c r="H6" s="22"/>
    </row>
    <row r="7" spans="1:8" ht="23.25">
      <c r="A7" s="20"/>
      <c r="B7" s="1"/>
      <c r="C7" s="1"/>
      <c r="D7" s="1"/>
      <c r="E7" s="1"/>
      <c r="F7" s="20"/>
      <c r="G7" s="29"/>
      <c r="H7" s="22"/>
    </row>
    <row r="8" spans="1:10" ht="23.25">
      <c r="A8" s="30" t="s">
        <v>45</v>
      </c>
      <c r="B8" s="1"/>
      <c r="C8" s="1"/>
      <c r="D8" s="1"/>
      <c r="E8" s="1"/>
      <c r="F8" s="20"/>
      <c r="G8" s="34"/>
      <c r="H8" s="22"/>
      <c r="J8" s="60"/>
    </row>
    <row r="9" spans="1:10" ht="23.25">
      <c r="A9" s="30"/>
      <c r="B9" s="33" t="s">
        <v>46</v>
      </c>
      <c r="C9" s="33" t="s">
        <v>47</v>
      </c>
      <c r="D9" s="33" t="s">
        <v>48</v>
      </c>
      <c r="E9" s="1"/>
      <c r="F9" s="20"/>
      <c r="G9" s="34"/>
      <c r="H9" s="22"/>
      <c r="J9" s="60"/>
    </row>
    <row r="10" spans="1:10" ht="23.25">
      <c r="A10" s="30"/>
      <c r="B10" s="36">
        <v>19416</v>
      </c>
      <c r="C10" s="36">
        <v>19416</v>
      </c>
      <c r="D10" s="35">
        <v>35318.1</v>
      </c>
      <c r="E10" s="1"/>
      <c r="F10" s="20"/>
      <c r="G10" s="35">
        <v>35318.1</v>
      </c>
      <c r="H10" s="22"/>
      <c r="J10" s="60"/>
    </row>
    <row r="11" spans="1:10" ht="23.25">
      <c r="A11" s="30"/>
      <c r="B11" s="34"/>
      <c r="C11" s="34"/>
      <c r="D11" s="34"/>
      <c r="E11" s="1"/>
      <c r="F11" s="20"/>
      <c r="G11" s="34"/>
      <c r="H11" s="22"/>
      <c r="J11" s="60"/>
    </row>
    <row r="12" spans="1:10" ht="23.25">
      <c r="A12" s="30" t="s">
        <v>63</v>
      </c>
      <c r="B12" s="1"/>
      <c r="C12" s="1"/>
      <c r="D12" s="1"/>
      <c r="E12" s="1"/>
      <c r="F12" s="20"/>
      <c r="G12" s="34"/>
      <c r="H12" s="22"/>
      <c r="J12" s="60"/>
    </row>
    <row r="13" spans="1:10" ht="23.25">
      <c r="A13" s="30"/>
      <c r="B13" s="33" t="s">
        <v>51</v>
      </c>
      <c r="C13" s="33" t="s">
        <v>52</v>
      </c>
      <c r="D13" s="33" t="s">
        <v>48</v>
      </c>
      <c r="E13" s="22"/>
      <c r="F13" s="21"/>
      <c r="G13" s="34"/>
      <c r="H13" s="22"/>
      <c r="J13" s="60"/>
    </row>
    <row r="14" spans="1:10" ht="23.25">
      <c r="A14" s="30"/>
      <c r="B14" s="33" t="s">
        <v>49</v>
      </c>
      <c r="C14" s="33" t="s">
        <v>49</v>
      </c>
      <c r="D14" s="35" t="s">
        <v>49</v>
      </c>
      <c r="E14" s="22"/>
      <c r="F14" s="21"/>
      <c r="G14" s="34"/>
      <c r="H14" s="22"/>
      <c r="J14" s="60"/>
    </row>
    <row r="15" spans="1:10" ht="23.25">
      <c r="A15" s="30"/>
      <c r="B15" s="33" t="s">
        <v>49</v>
      </c>
      <c r="C15" s="33" t="s">
        <v>49</v>
      </c>
      <c r="D15" s="35" t="s">
        <v>49</v>
      </c>
      <c r="E15" s="22"/>
      <c r="F15" s="21"/>
      <c r="G15" s="34"/>
      <c r="H15" s="22"/>
      <c r="J15" s="60"/>
    </row>
    <row r="16" spans="1:10" ht="23.25">
      <c r="A16" s="30"/>
      <c r="B16" s="33" t="s">
        <v>49</v>
      </c>
      <c r="C16" s="33" t="s">
        <v>49</v>
      </c>
      <c r="D16" s="35" t="s">
        <v>49</v>
      </c>
      <c r="E16" s="22"/>
      <c r="F16" s="21"/>
      <c r="G16" s="34"/>
      <c r="H16" s="22"/>
      <c r="J16" s="60"/>
    </row>
    <row r="17" spans="1:10" ht="23.25">
      <c r="A17" s="30"/>
      <c r="B17" s="33" t="s">
        <v>49</v>
      </c>
      <c r="C17" s="33" t="s">
        <v>49</v>
      </c>
      <c r="D17" s="35" t="s">
        <v>49</v>
      </c>
      <c r="E17" s="22"/>
      <c r="F17" s="21"/>
      <c r="G17" s="34"/>
      <c r="H17" s="22"/>
      <c r="J17" s="60"/>
    </row>
    <row r="18" spans="1:10" ht="23.25">
      <c r="A18" s="30"/>
      <c r="B18" s="33" t="s">
        <v>49</v>
      </c>
      <c r="C18" s="33" t="s">
        <v>49</v>
      </c>
      <c r="D18" s="35" t="s">
        <v>49</v>
      </c>
      <c r="E18" s="22"/>
      <c r="F18" s="21"/>
      <c r="G18" s="34"/>
      <c r="H18" s="22"/>
      <c r="J18" s="60"/>
    </row>
    <row r="19" spans="1:10" ht="23.25">
      <c r="A19" s="30"/>
      <c r="B19" s="33" t="s">
        <v>49</v>
      </c>
      <c r="C19" s="33" t="s">
        <v>49</v>
      </c>
      <c r="D19" s="35" t="s">
        <v>49</v>
      </c>
      <c r="E19" s="22"/>
      <c r="F19" s="21"/>
      <c r="G19" s="34"/>
      <c r="H19" s="22"/>
      <c r="J19" s="60"/>
    </row>
    <row r="20" spans="1:10" ht="23.25">
      <c r="A20" s="30"/>
      <c r="B20" s="33"/>
      <c r="C20" s="33"/>
      <c r="D20" s="35"/>
      <c r="E20" s="22"/>
      <c r="F20" s="21"/>
      <c r="G20" s="8"/>
      <c r="H20" s="22"/>
      <c r="J20" s="60"/>
    </row>
    <row r="21" spans="1:10" ht="23.25">
      <c r="A21" s="30"/>
      <c r="B21" s="61"/>
      <c r="C21" s="62"/>
      <c r="D21" s="35"/>
      <c r="E21" s="22"/>
      <c r="F21" s="21"/>
      <c r="G21" s="34"/>
      <c r="H21" s="22"/>
      <c r="J21" s="60"/>
    </row>
    <row r="22" spans="1:10" ht="23.25">
      <c r="A22" s="63" t="s">
        <v>64</v>
      </c>
      <c r="B22" s="1"/>
      <c r="C22" s="64"/>
      <c r="D22" s="21"/>
      <c r="E22" s="49"/>
      <c r="F22" s="21"/>
      <c r="G22" s="8"/>
      <c r="H22" s="22"/>
      <c r="J22" s="47"/>
    </row>
    <row r="23" spans="1:10" ht="23.25">
      <c r="A23" s="48" t="s">
        <v>54</v>
      </c>
      <c r="B23" s="1"/>
      <c r="C23" s="33"/>
      <c r="D23" s="21"/>
      <c r="E23" s="49"/>
      <c r="F23" s="21"/>
      <c r="G23" s="50"/>
      <c r="H23" s="22"/>
      <c r="J23" s="47"/>
    </row>
    <row r="24" spans="1:8" ht="23.25">
      <c r="A24" s="65"/>
      <c r="B24" s="1"/>
      <c r="C24" s="33"/>
      <c r="D24" s="21"/>
      <c r="E24" s="49"/>
      <c r="F24" s="21"/>
      <c r="G24" s="8"/>
      <c r="H24" s="22"/>
    </row>
    <row r="25" spans="1:11" ht="23.25">
      <c r="A25" s="27" t="s">
        <v>248</v>
      </c>
      <c r="B25" s="1"/>
      <c r="C25" s="33"/>
      <c r="D25" s="1"/>
      <c r="E25" s="1"/>
      <c r="F25" s="20"/>
      <c r="G25" s="52">
        <v>210321.42</v>
      </c>
      <c r="H25" s="22"/>
      <c r="J25" s="60"/>
      <c r="K25" s="47"/>
    </row>
    <row r="26" spans="1:10" ht="23.25">
      <c r="A26" s="27"/>
      <c r="B26" s="21"/>
      <c r="C26" s="1"/>
      <c r="D26" s="21"/>
      <c r="E26" s="22"/>
      <c r="F26" s="21"/>
      <c r="G26" s="52"/>
      <c r="H26" s="22"/>
      <c r="J26" s="60"/>
    </row>
    <row r="27" spans="1:11" ht="23.25">
      <c r="A27" s="24"/>
      <c r="B27" s="25"/>
      <c r="C27" s="25"/>
      <c r="D27" s="25"/>
      <c r="E27" s="26"/>
      <c r="F27" s="25" t="s">
        <v>65</v>
      </c>
      <c r="G27" s="25"/>
      <c r="H27" s="55"/>
      <c r="J27" s="60"/>
      <c r="K27" s="47"/>
    </row>
    <row r="28" spans="1:10" ht="23.25">
      <c r="A28" s="15" t="s">
        <v>56</v>
      </c>
      <c r="B28" s="1"/>
      <c r="C28" s="21"/>
      <c r="D28" s="17"/>
      <c r="E28" s="1" t="s">
        <v>57</v>
      </c>
      <c r="F28" s="1"/>
      <c r="G28" s="1"/>
      <c r="H28" s="17"/>
      <c r="J28" s="47"/>
    </row>
    <row r="29" spans="1:10" ht="23.25">
      <c r="A29" s="20"/>
      <c r="B29" s="1"/>
      <c r="C29" s="1"/>
      <c r="D29" s="22"/>
      <c r="E29" s="1"/>
      <c r="F29" s="1"/>
      <c r="G29" s="1"/>
      <c r="H29" s="22"/>
      <c r="J29" s="47"/>
    </row>
    <row r="30" spans="1:8" ht="23.25" customHeight="1">
      <c r="A30" s="20" t="s">
        <v>191</v>
      </c>
      <c r="B30" s="21"/>
      <c r="C30" s="21" t="s">
        <v>263</v>
      </c>
      <c r="D30" s="22"/>
      <c r="E30" s="21" t="s">
        <v>66</v>
      </c>
      <c r="F30" s="21"/>
      <c r="G30" s="21" t="s">
        <v>263</v>
      </c>
      <c r="H30" s="22"/>
    </row>
    <row r="31" spans="1:8" ht="23.25" customHeight="1">
      <c r="A31" s="66" t="s">
        <v>59</v>
      </c>
      <c r="B31" s="21"/>
      <c r="C31" s="21"/>
      <c r="D31" s="22"/>
      <c r="E31" s="20" t="s">
        <v>60</v>
      </c>
      <c r="F31" s="21"/>
      <c r="G31" s="21"/>
      <c r="H31" s="22"/>
    </row>
    <row r="32" spans="1:8" ht="23.25">
      <c r="A32" s="57"/>
      <c r="B32" s="25"/>
      <c r="C32" s="25"/>
      <c r="D32" s="26"/>
      <c r="E32" s="172"/>
      <c r="F32" s="173"/>
      <c r="G32" s="173"/>
      <c r="H32" s="26"/>
    </row>
    <row r="33" spans="1:8" ht="23.25">
      <c r="A33" s="21"/>
      <c r="B33" s="21"/>
      <c r="C33" s="21"/>
      <c r="D33" s="21"/>
      <c r="E33" s="21"/>
      <c r="F33" s="170"/>
      <c r="G33" s="170"/>
      <c r="H33" s="1"/>
    </row>
    <row r="34" spans="1:8" ht="23.25">
      <c r="A34" s="1"/>
      <c r="B34" s="1"/>
      <c r="C34" s="21"/>
      <c r="D34" s="1"/>
      <c r="E34" s="169"/>
      <c r="F34" s="169"/>
      <c r="G34" s="169"/>
      <c r="H34" s="169"/>
    </row>
    <row r="35" spans="1:8" ht="23.25">
      <c r="A35" s="1"/>
      <c r="B35" s="1"/>
      <c r="C35" s="1"/>
      <c r="D35" s="1"/>
      <c r="E35" s="1"/>
      <c r="F35" s="1"/>
      <c r="G35" s="1"/>
      <c r="H35" s="1"/>
    </row>
    <row r="36" spans="1:8" ht="23.25">
      <c r="A36" s="1"/>
      <c r="B36" s="1"/>
      <c r="C36" s="1"/>
      <c r="D36" s="1"/>
      <c r="E36" s="1"/>
      <c r="F36" s="1"/>
      <c r="G36" s="1"/>
      <c r="H36" s="1"/>
    </row>
    <row r="37" spans="1:8" ht="23.25">
      <c r="A37" s="1"/>
      <c r="B37" s="1"/>
      <c r="C37" s="1"/>
      <c r="D37" s="1"/>
      <c r="E37" s="1"/>
      <c r="F37" s="1"/>
      <c r="G37" s="1"/>
      <c r="H37" s="1"/>
    </row>
    <row r="38" spans="1:8" ht="23.25">
      <c r="A38" s="1"/>
      <c r="B38" s="1"/>
      <c r="C38" s="1"/>
      <c r="D38" s="1"/>
      <c r="E38" s="1"/>
      <c r="F38" s="1"/>
      <c r="G38" s="1"/>
      <c r="H38" s="1"/>
    </row>
    <row r="39" spans="1:8" ht="23.25">
      <c r="A39" s="1"/>
      <c r="B39" s="1"/>
      <c r="C39" s="1"/>
      <c r="D39" s="1"/>
      <c r="E39" s="1"/>
      <c r="F39" s="1"/>
      <c r="G39" s="1"/>
      <c r="H39" s="1"/>
    </row>
    <row r="40" spans="1:8" ht="23.25">
      <c r="A40" s="1"/>
      <c r="B40" s="1"/>
      <c r="C40" s="1"/>
      <c r="D40" s="1"/>
      <c r="E40" s="1"/>
      <c r="F40" s="1"/>
      <c r="G40" s="1"/>
      <c r="H40" s="1"/>
    </row>
    <row r="41" spans="1:8" ht="23.25">
      <c r="A41" s="1"/>
      <c r="B41" s="1"/>
      <c r="C41" s="1"/>
      <c r="D41" s="1"/>
      <c r="E41" s="1"/>
      <c r="F41" s="1"/>
      <c r="G41" s="1"/>
      <c r="H41" s="1"/>
    </row>
    <row r="42" spans="1:8" ht="23.25">
      <c r="A42" s="1"/>
      <c r="B42" s="1"/>
      <c r="C42" s="1"/>
      <c r="D42" s="1"/>
      <c r="E42" s="1"/>
      <c r="F42" s="1"/>
      <c r="G42" s="1"/>
      <c r="H42" s="1"/>
    </row>
    <row r="43" spans="1:8" ht="23.25">
      <c r="A43" s="1"/>
      <c r="B43" s="1"/>
      <c r="C43" s="1"/>
      <c r="D43" s="1"/>
      <c r="E43" s="1"/>
      <c r="F43" s="1"/>
      <c r="G43" s="1"/>
      <c r="H43" s="1"/>
    </row>
    <row r="44" spans="1:8" ht="23.25">
      <c r="A44" s="1"/>
      <c r="B44" s="1"/>
      <c r="C44" s="1"/>
      <c r="D44" s="1"/>
      <c r="E44" s="1"/>
      <c r="F44" s="1"/>
      <c r="G44" s="1"/>
      <c r="H44" s="1"/>
    </row>
    <row r="45" spans="1:8" ht="23.25">
      <c r="A45" s="1"/>
      <c r="B45" s="1"/>
      <c r="C45" s="1"/>
      <c r="D45" s="1"/>
      <c r="E45" s="1"/>
      <c r="F45" s="1"/>
      <c r="G45" s="1"/>
      <c r="H45" s="1"/>
    </row>
    <row r="46" spans="1:8" ht="23.25">
      <c r="A46" s="1"/>
      <c r="B46" s="1"/>
      <c r="C46" s="1"/>
      <c r="D46" s="1"/>
      <c r="E46" s="1"/>
      <c r="F46" s="1"/>
      <c r="G46" s="1"/>
      <c r="H46" s="1"/>
    </row>
    <row r="47" spans="1:8" ht="23.25">
      <c r="A47" s="1"/>
      <c r="B47" s="1"/>
      <c r="C47" s="1"/>
      <c r="D47" s="1"/>
      <c r="E47" s="1"/>
      <c r="F47" s="1"/>
      <c r="G47" s="1"/>
      <c r="H47" s="1"/>
    </row>
    <row r="48" spans="1:8" ht="23.25">
      <c r="A48" s="1"/>
      <c r="B48" s="1"/>
      <c r="C48" s="1"/>
      <c r="D48" s="1"/>
      <c r="E48" s="1"/>
      <c r="F48" s="1"/>
      <c r="G48" s="1"/>
      <c r="H48" s="1"/>
    </row>
    <row r="49" spans="1:8" ht="23.25">
      <c r="A49" s="1"/>
      <c r="B49" s="1"/>
      <c r="C49" s="1"/>
      <c r="D49" s="1"/>
      <c r="E49" s="1"/>
      <c r="F49" s="1"/>
      <c r="G49" s="1"/>
      <c r="H49" s="1"/>
    </row>
    <row r="50" spans="1:8" ht="23.25">
      <c r="A50" s="1"/>
      <c r="B50" s="1"/>
      <c r="C50" s="1"/>
      <c r="D50" s="1"/>
      <c r="E50" s="1"/>
      <c r="F50" s="1"/>
      <c r="G50" s="1"/>
      <c r="H50" s="1"/>
    </row>
  </sheetData>
  <mergeCells count="5">
    <mergeCell ref="E34:H34"/>
    <mergeCell ref="F1:H1"/>
    <mergeCell ref="F2:H2"/>
    <mergeCell ref="E32:G32"/>
    <mergeCell ref="F33:G33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DarkUser</cp:lastModifiedBy>
  <cp:lastPrinted>2010-03-04T08:49:18Z</cp:lastPrinted>
  <dcterms:created xsi:type="dcterms:W3CDTF">2009-12-02T07:08:11Z</dcterms:created>
  <dcterms:modified xsi:type="dcterms:W3CDTF">2010-03-04T08:50:40Z</dcterms:modified>
  <cp:category/>
  <cp:version/>
  <cp:contentType/>
  <cp:contentStatus/>
</cp:coreProperties>
</file>