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3260" activeTab="1"/>
  </bookViews>
  <sheets>
    <sheet name="งบทดลอง" sheetId="1" r:id="rId1"/>
    <sheet name="งบรับจ่ายเงินสด" sheetId="2" r:id="rId2"/>
    <sheet name="หมายเหตุ 1,2,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<sst xmlns="http://schemas.openxmlformats.org/spreadsheetml/2006/main" count="236" uniqueCount="201">
  <si>
    <t>องค์การบริหารส่วนตำบลท้ายสำเภา อำเภอพระพรหม จังหวัดนครศรีธรรมราช</t>
  </si>
  <si>
    <t>งบทดลอง</t>
  </si>
  <si>
    <t>รายการ</t>
  </si>
  <si>
    <t>รหัสบัญชี</t>
  </si>
  <si>
    <t>เดบิท</t>
  </si>
  <si>
    <t>เครดิต</t>
  </si>
  <si>
    <t>บัญชีเงินฝากธนาคาร เลขที่ 816-1-16930-6</t>
  </si>
  <si>
    <t>บัญชีเงินฝากธนาคาร เลขที่ 816-1-54629-0</t>
  </si>
  <si>
    <t>ลูกหนี้เงินยืมเงินงบประมาณ</t>
  </si>
  <si>
    <t>090</t>
  </si>
  <si>
    <t>ลูกหนี้เงินยืม-โครงการเศรษฐกิจชุมชน</t>
  </si>
  <si>
    <t>งบกลาง</t>
  </si>
  <si>
    <t>เงินเดือนพนักงาน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</si>
  <si>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</si>
  <si>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</si>
  <si>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</si>
  <si>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</si>
  <si>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</si>
  <si>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</si>
  <si>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</si>
  <si>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</si>
  <si>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</si>
  <si>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 xml:space="preserve">                     เงินรายรับ (หมายเหตุ 1)</t>
  </si>
  <si>
    <t xml:space="preserve">                     เงินรับฝาก (หมายเหตุ 2)</t>
  </si>
  <si>
    <t>900</t>
  </si>
  <si>
    <t xml:space="preserve">                     เงินทุนสำรองเงินสะสม</t>
  </si>
  <si>
    <t xml:space="preserve">                     เงินสะสม</t>
  </si>
  <si>
    <t>องค์การบริหารส่วนตำบลท้ายสำเภา</t>
  </si>
  <si>
    <t>อำเภอพระพรหม จังหวัดนครศรีธรรมราช</t>
  </si>
  <si>
    <t>รายงาน รับ - จ่าย เงินสด</t>
  </si>
  <si>
    <t>จนถึงปัจจุบัน</t>
  </si>
  <si>
    <t>เดือนนี้</t>
  </si>
  <si>
    <t xml:space="preserve">ประมาณการ </t>
  </si>
  <si>
    <t xml:space="preserve">เกิดขึ้นจริง </t>
  </si>
  <si>
    <t>บาท</t>
  </si>
  <si>
    <t>ยอดยกมา</t>
  </si>
  <si>
    <r>
      <t>รายรับ</t>
    </r>
    <r>
      <rPr>
        <b/>
        <sz val="16"/>
        <rFont val="Angsana New"/>
        <family val="1"/>
      </rPr>
      <t xml:space="preserve">  (หมายเหตุ 1)</t>
    </r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</si>
  <si>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</si>
  <si>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</si>
  <si>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</si>
  <si>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</si>
  <si>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</si>
  <si>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</si>
  <si>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</si>
  <si>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</si>
  <si>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</si>
  <si>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</si>
  <si>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</si>
  <si>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</si>
  <si>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</si>
  <si>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421000</t>
  </si>
  <si>
    <t>เงินอุดหนุนทั่วไป</t>
  </si>
  <si>
    <t>431002</t>
  </si>
  <si>
    <t>เงินรับฝาก (หมายเหตุ 2)</t>
  </si>
  <si>
    <t>รวมรายรับ</t>
  </si>
  <si>
    <t>รายจ่าย</t>
  </si>
  <si>
    <t>220600</t>
  </si>
  <si>
    <t>531000</t>
  </si>
  <si>
    <t>532000</t>
  </si>
  <si>
    <t>533000</t>
  </si>
  <si>
    <t>534000</t>
  </si>
  <si>
    <t>560000</t>
  </si>
  <si>
    <t>541000</t>
  </si>
  <si>
    <t>542000</t>
  </si>
  <si>
    <t>550000</t>
  </si>
  <si>
    <t>เงินรับฝาก (หมายเหตุ 3)</t>
  </si>
  <si>
    <t>รวมรายจ่าย</t>
  </si>
  <si>
    <t>สูงกว่า</t>
  </si>
  <si>
    <t>รายรับ                                                                     รายจ่าย</t>
  </si>
  <si>
    <t>(ต่ำกว่า)</t>
  </si>
  <si>
    <t>ยอดยกไป</t>
  </si>
  <si>
    <t>ภาษีบำรุงท้องที่</t>
  </si>
  <si>
    <t>ค่าธรรมเนียมเก็บและขนมูลฝอย</t>
  </si>
  <si>
    <t>ภาษีสุรา</t>
  </si>
  <si>
    <t>ภาษีสรรพสามิต</t>
  </si>
  <si>
    <t>ภาษีหัก ณ ที่จ่าย</t>
  </si>
  <si>
    <t>เงินประกันสัญญา</t>
  </si>
  <si>
    <t>ค่าใช้จ่ายในการจัดเก็บภาษีบำรุงท้องที่ 5%</t>
  </si>
  <si>
    <t>ส่วนลดในการจัดเก็บภาษีบำรุงท้องที่ 6%</t>
  </si>
  <si>
    <t>หมวดภาษีอากร</t>
  </si>
  <si>
    <t xml:space="preserve">         ภาษีโรงเรือนและที่ดิน</t>
  </si>
  <si>
    <t xml:space="preserve">         ภาษีบำรุงท้องที่</t>
  </si>
  <si>
    <t xml:space="preserve">        ภาษีป้าย</t>
  </si>
  <si>
    <t>หมวดค่าธรรมเนียม ค่าปรับและใบอนุญาต</t>
  </si>
  <si>
    <t xml:space="preserve">        ค่าธรรมเนียมเก็บและขนมูลฝอย</t>
  </si>
  <si>
    <t>หมวดรายได้จากสาธารณูปโภคและกิจการพาณิชย์</t>
  </si>
  <si>
    <t xml:space="preserve">        ค่าธรรมเนียมขอใช้น้ำ</t>
  </si>
  <si>
    <t>หมวดรายได้เบ็ดเตล็ด</t>
  </si>
  <si>
    <t xml:space="preserve">        รายได้เบ็ดเตล็ดอื่น ๆ</t>
  </si>
  <si>
    <t>หมวดภาษีจัดสรร</t>
  </si>
  <si>
    <t xml:space="preserve">         ภาษีสุรา</t>
  </si>
  <si>
    <t xml:space="preserve">         ภาษีสรรพสามิต</t>
  </si>
  <si>
    <t>หมวดเงินอุดหนุนทั่วไป</t>
  </si>
  <si>
    <t xml:space="preserve">         เงินอุดหนุนทั่วไปตามอำนาจหน้าที่ฯ</t>
  </si>
  <si>
    <t>เงินอุดหนุนเฉพาะกิจ</t>
  </si>
  <si>
    <t xml:space="preserve">        เงินอุดหนุนศูนย์พัฒนาครอบครัวในชุมชน</t>
  </si>
  <si>
    <t xml:space="preserve">       เงินอุดหนุนโครงการสร้างบทบาทและพื้นที่สร้างสรรค์</t>
  </si>
  <si>
    <t xml:space="preserve">       เงินอุดหนุนทั่วไปสงเคราะห์เบี้ยยังชีพคนชรา</t>
  </si>
  <si>
    <t xml:space="preserve">       เงินอุดหนุนเฉพาะกิจค่าครุภัณฑ์ศูนย์พัฒนาเด็กเล็ก</t>
  </si>
  <si>
    <t xml:space="preserve">       เงินอุดหนุนทั่วไปค่าจัดซื้ออาหารเสริม (นม) ป.5-6</t>
  </si>
  <si>
    <t>รวมทั้งสิ้น</t>
  </si>
  <si>
    <t xml:space="preserve">          ภาษีหัก ณ ที่จ่าย</t>
  </si>
  <si>
    <t xml:space="preserve">          เงินประกันสัญญา</t>
  </si>
  <si>
    <t xml:space="preserve">         คชจ.ภบท.5%</t>
  </si>
  <si>
    <t xml:space="preserve">         ส่วนลด ภบท.6%</t>
  </si>
  <si>
    <t xml:space="preserve">        ค่าขายแบบแปลน</t>
  </si>
  <si>
    <t>521000</t>
  </si>
  <si>
    <t>522000</t>
  </si>
  <si>
    <t>บัญชีเงินฝากธนาคาร เลขที่ 015-2-17080-3</t>
  </si>
  <si>
    <t>บัญชีเงินฝากธนาคาร เลขที่ 015-4-26015-5</t>
  </si>
  <si>
    <t xml:space="preserve">                     เงินรับฝากโครงการเศรษฐกิจชุมชน</t>
  </si>
  <si>
    <t>บัญชีเงินฝากธนาคาร เลขที่ 816-2-06259-9</t>
  </si>
  <si>
    <t>หมวดรายได้จากทรัพย์สิน</t>
  </si>
  <si>
    <t xml:space="preserve">        ดอกเบี้ย</t>
  </si>
  <si>
    <t>เงินเดือน(ฝ่ายการเมือง)</t>
  </si>
  <si>
    <t>เงินเดือน(ฝ่ายประจำ)</t>
  </si>
  <si>
    <t>511000</t>
  </si>
  <si>
    <t xml:space="preserve">  รวมทั้งสิ้น</t>
  </si>
  <si>
    <t>ลูกหนี้ภาษีบำรุงท้องที่</t>
  </si>
  <si>
    <t>ลูกหนี้ภาษีโรงเรือนและที่ดิน</t>
  </si>
  <si>
    <t>ลูกหนี้ภาษีป้าย</t>
  </si>
  <si>
    <t>ค่าธรรมเนียมจดทะเบียนพาณิชย์</t>
  </si>
  <si>
    <t xml:space="preserve">        ค่าธรรมเนียมจดทะเบียนพาณิชย์</t>
  </si>
  <si>
    <t>ลูกหนี้เงินยืมเงินสะสม</t>
  </si>
  <si>
    <t>ลูกหนี้ค่าขยะมูลฝอย</t>
  </si>
  <si>
    <t>ลูกหนี้ค่าน้ำประปา</t>
  </si>
  <si>
    <t xml:space="preserve">                     รายจ่ายค้างจ่าย</t>
  </si>
  <si>
    <t>เงินเดือนฝ่ายการเมือง</t>
  </si>
  <si>
    <t>ภาษีโรงเรือนและที่ดิน</t>
  </si>
  <si>
    <t>ค่าใบอนุญาตประกอบการค้าสำหรับกิจการที่เป็นอันตรายต่อสุขภาพ</t>
  </si>
  <si>
    <t>รายได้เบ็ดเตล็ดอื่นๆ</t>
  </si>
  <si>
    <t xml:space="preserve">          เงินมัดจำประกันสัญญา</t>
  </si>
  <si>
    <t xml:space="preserve">        ค่าธรรมเนียมใบอนุญาตก่อสร้างอาคาร</t>
  </si>
  <si>
    <t>ภาษีธุรกิจเฉพาะ</t>
  </si>
  <si>
    <t>ค่าธรรมเนียมเกี่ยวกับการควบคุมอาคาร</t>
  </si>
  <si>
    <t>รายจ่ายค้างจ่ายระหว่างดำเนินการ</t>
  </si>
  <si>
    <t>ลูกหนี้เงินยืมโครงการเศรษฐกิจชุมชน</t>
  </si>
  <si>
    <t>เงินรับฝากโครงการเศรษฐกิจชุมชน</t>
  </si>
  <si>
    <t>เงินสะสม</t>
  </si>
  <si>
    <t>ปีงบประมาณ พ.ศ. 2558</t>
  </si>
  <si>
    <t>ค่าเช่าที่ดิน</t>
  </si>
  <si>
    <t>ค่าขายแบบแปลน</t>
  </si>
  <si>
    <t>ภาษีมูลค่าเพิ่มตาม พรบ.กำหนดแผน</t>
  </si>
  <si>
    <t>ภาษีมูลค่าเพิ่มตาม พรบ.จัดสรรรายได้</t>
  </si>
  <si>
    <t>ค่าภาคหลวงปิโตรเลียม</t>
  </si>
  <si>
    <t>ค่าธรรมเนียมจดทะเบียนสิทธิและนิติกรรมตามประมวลกฎหมายที่ดิน</t>
  </si>
  <si>
    <t>เงินอุดหนุนทั่วไปสำหรับดำเนินการตามอำนาจหน้าที่</t>
  </si>
  <si>
    <t>เงินอุดหนุน-เบี้ยยังชีพผู้สูงอายุ</t>
  </si>
  <si>
    <t>เงินอุดหนุน-เบี้ยยังชีพคนพิการ</t>
  </si>
  <si>
    <t>ค่าธรรมเนียมอากรป่าไม้</t>
  </si>
  <si>
    <t>เงินอุดหนุน-โครงการก่อสร้างถนนคสล.สายชลประทาน-ถนนมัน ม.8</t>
  </si>
  <si>
    <t xml:space="preserve">        ค่าธรรมเนียมอากรป่าไม้</t>
  </si>
  <si>
    <t xml:space="preserve">        ค่าเช่าที่ดิน</t>
  </si>
  <si>
    <t xml:space="preserve">         ภาษีมูลค่าเพิ่มตาม พรบ.กำหนดแผน</t>
  </si>
  <si>
    <t xml:space="preserve">         ภาษีมูลค่าเพิ่มตาม พรบ.จัดสรรรายได้</t>
  </si>
  <si>
    <t>หมวดเงินอุดหนุนเฉพาะกิจ</t>
  </si>
  <si>
    <t xml:space="preserve">         เบี้ยยังชีพคนพิการ</t>
  </si>
  <si>
    <t xml:space="preserve">         เบี้ยยังชีพผู้สูงอายุ</t>
  </si>
  <si>
    <t>ลูกหนี้เงินยืมงบประมาณ</t>
  </si>
  <si>
    <t xml:space="preserve">                    เงินรับฝากค่ารักษาพยาบาล</t>
  </si>
  <si>
    <t>เงินอุดหนุนเฉพาะกิจ-เบี้ยยังชีพผู้สูงอายุ</t>
  </si>
  <si>
    <t>เงินอุดหนุนเฉพาะกิจ-เบี้ยยังชีพคนพิการ</t>
  </si>
  <si>
    <t>เงินอุดหนุนเฉพาะกิจ-ก่อสร้างถนนฯ</t>
  </si>
  <si>
    <t>เงินรับฝากค่ารักษาพยาบาล</t>
  </si>
  <si>
    <t>เงินอุดหนุนเฉพาะกิจ-เบี้ยยังชีพผู้พิการ</t>
  </si>
  <si>
    <t>เงินรับฝากรอคืนจังหวัด</t>
  </si>
  <si>
    <t xml:space="preserve">        ค่าใบอนุญาตประกอบการค้าที่เป็นอันตรายต่อสุขภาพ</t>
  </si>
  <si>
    <t>เงินอุดหนุนเฉพาะกิจ-ก่อร้างถนนสายชลประทานฯ</t>
  </si>
  <si>
    <t>ค่าธรรมเนียมเกี่ยวกับใบอนุญาตการพนัน</t>
  </si>
  <si>
    <t>ดอกเบี้ยเงินฝากธนาคาร</t>
  </si>
  <si>
    <t>ค่าภาคหลวงแร่</t>
  </si>
  <si>
    <t xml:space="preserve">ภาษีจัดสรรอื่น ๆ </t>
  </si>
  <si>
    <t xml:space="preserve">         ค่าธรรมเนียมเกี่ยวกับใบอนุญาตการพนัน</t>
  </si>
  <si>
    <t xml:space="preserve">          ภาษีธุรกิจเฉพาะ       </t>
  </si>
  <si>
    <t xml:space="preserve">         ค่าภาคหลวงแร่</t>
  </si>
  <si>
    <t xml:space="preserve">         ค่าภาคหลงปิโตรเลียม</t>
  </si>
  <si>
    <t xml:space="preserve">         ค่าจดทะเบียนสิทธิและนิติกรรมที่ดิน</t>
  </si>
  <si>
    <t xml:space="preserve">         ภาษีจัดสรรอื่น ๆ</t>
  </si>
  <si>
    <t>รายรับ (หมายเหตุ 1) ประกอบงบทดลอง  เดือนกุมภาพันธ์  2558</t>
  </si>
  <si>
    <t>ภาษีป้าย</t>
  </si>
  <si>
    <t>ค่าปรับการผิดสัญญา</t>
  </si>
  <si>
    <t>เงินอุดหนุน-ศพด. (เงินเดือนครู)</t>
  </si>
  <si>
    <t>เงินอุดหนุน-ทุนการศึกษาผู้ดูแลเด็ก</t>
  </si>
  <si>
    <t>เงินอุดหนุน -โครงการแก้ไขปัญหายาเสพติด</t>
  </si>
  <si>
    <t>เงินรับฝาก (หมายเหตุ 2) ประกอบงบทดลอง เดือนกุมภาพันธ์ 2558</t>
  </si>
  <si>
    <t>ณ  วันที่  28  กุมภาพันธ์  2558</t>
  </si>
  <si>
    <t>เงินรายรับ (หมายเหตุ 1) ประกอบรายงานรับ-จ่ายเงินสด กุมภาพันธ์  2558</t>
  </si>
  <si>
    <t>เงินรายรับ (หมายเหตุ 1) ประกอบรายงานรับ-จ่ายเงินสด เดือนกุมภาพันธ์  2558</t>
  </si>
  <si>
    <t>เงินรับฝาก(หมายเหตุ 3) ประกอบรายงานรับ-จ่ายเงินสด เดือนกุมภาพันธ์  2558</t>
  </si>
  <si>
    <t xml:space="preserve">        ค่าปรับการผิดสัญญา</t>
  </si>
  <si>
    <t xml:space="preserve">        เงินอุดหนุนเฉพาะกิจ-เงินเดือนครู</t>
  </si>
  <si>
    <t xml:space="preserve">        เงินอุดหนุนเฉพาะกิจ-ทุนการศึกษาผู้ดูแลเด็ก</t>
  </si>
  <si>
    <t xml:space="preserve">        เงินอุดหนุนเฉพาะกิจ-โครงการป้องกันและแก้ไขปัญหายาเสพติด</t>
  </si>
  <si>
    <t>เงินอุดหนุนศพด. -เงินเดือนครู</t>
  </si>
  <si>
    <t>เงินอุดหนุนเฉพาะกิจ-ทุนการศึกษาผู้ดูแลเด็ก</t>
  </si>
  <si>
    <t>เงินอุดเหนุนเฉพาะกิจ-โครงการฯยาเสพติด</t>
  </si>
  <si>
    <t>เงินอุดหนุนศพด. - เงินเดือนครู</t>
  </si>
  <si>
    <t>เงินอุดหนุนศพด.-ค่าจัดการเรียนการสอนรายหัว</t>
  </si>
  <si>
    <t>รายจ่ายค้างจ่าย</t>
  </si>
  <si>
    <t>ประจำเดือน กุมภาพันธ์  2558</t>
  </si>
  <si>
    <t>เงินรับฝาก (หมายเหตุ 2) ประกอบรายงานรับ-จ่ายเงินสด เดือนกุมภาพันธ์ 2558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</si>
</sst>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Tahoma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sz val="8"/>
      <name val="Arial"/>
      <family val="2"/>
    </font>
    <font>
      <sz val="15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0"/>
    </font>
    <font>
      <sz val="15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double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double"/>
      <bottom style="double"/>
    </border>
    <border>
      <left style="thin"/>
      <right/>
      <top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3" fontId="3" fillId="0" borderId="10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4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3" fontId="3" fillId="0" borderId="0" xfId="36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3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3" fontId="3" fillId="0" borderId="21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43" fontId="3" fillId="0" borderId="17" xfId="0" applyNumberFormat="1" applyFont="1" applyBorder="1" applyAlignment="1">
      <alignment horizontal="center" vertical="center" wrapText="1"/>
    </xf>
    <xf numFmtId="43" fontId="3" fillId="0" borderId="11" xfId="0" applyNumberFormat="1" applyFont="1" applyBorder="1" applyAlignment="1">
      <alignment/>
    </xf>
    <xf numFmtId="0" fontId="3" fillId="0" borderId="14" xfId="0" applyFont="1" applyBorder="1" applyAlignment="1">
      <alignment horizontal="center" shrinkToFit="1"/>
    </xf>
    <xf numFmtId="40" fontId="3" fillId="0" borderId="10" xfId="0" applyNumberFormat="1" applyFont="1" applyBorder="1" applyAlignment="1">
      <alignment/>
    </xf>
    <xf numFmtId="0" fontId="3" fillId="0" borderId="14" xfId="0" applyFont="1" applyBorder="1" applyAlignment="1">
      <alignment shrinkToFit="1"/>
    </xf>
    <xf numFmtId="0" fontId="3" fillId="0" borderId="17" xfId="0" applyFont="1" applyBorder="1" applyAlignment="1">
      <alignment/>
    </xf>
    <xf numFmtId="43" fontId="3" fillId="0" borderId="17" xfId="0" applyNumberFormat="1" applyFont="1" applyBorder="1" applyAlignment="1">
      <alignment/>
    </xf>
    <xf numFmtId="43" fontId="3" fillId="0" borderId="17" xfId="36" applyNumberFormat="1" applyFont="1" applyBorder="1" applyAlignment="1">
      <alignment/>
    </xf>
    <xf numFmtId="43" fontId="3" fillId="0" borderId="10" xfId="36" applyNumberFormat="1" applyFont="1" applyBorder="1" applyAlignment="1">
      <alignment/>
    </xf>
    <xf numFmtId="0" fontId="4" fillId="0" borderId="17" xfId="0" applyFont="1" applyBorder="1" applyAlignment="1">
      <alignment/>
    </xf>
    <xf numFmtId="43" fontId="2" fillId="0" borderId="12" xfId="36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43" fontId="3" fillId="0" borderId="22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43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3" fontId="2" fillId="0" borderId="12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7" xfId="0" applyFont="1" applyBorder="1" applyAlignment="1">
      <alignment horizontal="left"/>
    </xf>
    <xf numFmtId="43" fontId="3" fillId="0" borderId="17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 quotePrefix="1">
      <alignment horizontal="center"/>
    </xf>
    <xf numFmtId="4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shrinkToFi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43" fontId="8" fillId="0" borderId="12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3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3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3" fontId="3" fillId="0" borderId="21" xfId="0" applyNumberFormat="1" applyFont="1" applyBorder="1" applyAlignment="1">
      <alignment horizontal="center" vertical="center"/>
    </xf>
    <xf numFmtId="43" fontId="3" fillId="0" borderId="11" xfId="0" applyNumberFormat="1" applyFont="1" applyBorder="1" applyAlignment="1">
      <alignment horizontal="center" vertical="center"/>
    </xf>
    <xf numFmtId="43" fontId="3" fillId="0" borderId="0" xfId="0" applyNumberFormat="1" applyFont="1" applyBorder="1" applyAlignment="1">
      <alignment/>
    </xf>
    <xf numFmtId="41" fontId="3" fillId="0" borderId="10" xfId="0" applyNumberFormat="1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43" fontId="2" fillId="0" borderId="0" xfId="0" applyNumberFormat="1" applyFont="1" applyBorder="1" applyAlignment="1">
      <alignment/>
    </xf>
    <xf numFmtId="43" fontId="2" fillId="0" borderId="0" xfId="36" applyNumberFormat="1" applyFont="1" applyBorder="1" applyAlignment="1">
      <alignment/>
    </xf>
    <xf numFmtId="43" fontId="2" fillId="0" borderId="21" xfId="36" applyNumberFormat="1" applyFont="1" applyBorder="1" applyAlignment="1">
      <alignment/>
    </xf>
    <xf numFmtId="43" fontId="2" fillId="0" borderId="21" xfId="0" applyNumberFormat="1" applyFont="1" applyBorder="1" applyAlignment="1">
      <alignment/>
    </xf>
    <xf numFmtId="43" fontId="2" fillId="0" borderId="19" xfId="0" applyNumberFormat="1" applyFont="1" applyBorder="1" applyAlignment="1">
      <alignment horizontal="center"/>
    </xf>
    <xf numFmtId="43" fontId="3" fillId="0" borderId="15" xfId="0" applyNumberFormat="1" applyFont="1" applyBorder="1" applyAlignment="1">
      <alignment horizontal="center"/>
    </xf>
    <xf numFmtId="43" fontId="8" fillId="0" borderId="10" xfId="36" applyFont="1" applyBorder="1" applyAlignment="1">
      <alignment/>
    </xf>
    <xf numFmtId="0" fontId="4" fillId="0" borderId="17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5" xfId="0" applyFont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2" fillId="0" borderId="31" xfId="0" applyFont="1" applyFill="1" applyBorder="1" applyAlignment="1">
      <alignment horizont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3876675</xdr:colOff>
      <xdr:row>36</xdr:row>
      <xdr:rowOff>85725</xdr:rowOff>
    </xdr:from>
    <xdr:to>
      <xdr:col>4</xdr:col>
      <xdr:colOff>0</xdr:colOff>
      <xdr:row>41</xdr:row>
      <xdr:rowOff>66675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876675" y="9829800"/>
          <a:ext cx="27622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ตรวจสอบแล้วถูกต้อง
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(นางจิตรา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ศรีพิบูลย์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)
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นายกองค์การบริหารส่วนตำบลท้ายสำเภา    </a:t>
          </a:r>
        </a:p>
      </xdr:txBody>
    </xdr:sp>
    <xdr:clientData/>
  </xdr:twoCellAnchor>
  <xdr:twoCellAnchor>
    <xdr:from>
      <xdr:col>0</xdr:col>
      <xdr:colOff>0</xdr:colOff>
      <xdr:row>36</xdr:row>
      <xdr:rowOff>76200</xdr:rowOff>
    </xdr:from>
    <xdr:to>
      <xdr:col>0</xdr:col>
      <xdr:colOff>1838325</xdr:colOff>
      <xdr:row>40</xdr:row>
      <xdr:rowOff>66675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9820275"/>
          <a:ext cx="18383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ตรวจสอบแล้วถูกต้อง
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(นางวัฒนะ  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เพชรฤทธิ์)
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ผู้อำนวยการกองคลัง</a:t>
          </a:r>
        </a:p>
      </xdr:txBody>
    </xdr:sp>
    <xdr:clientData/>
  </xdr:twoCellAnchor>
  <xdr:twoCellAnchor>
    <xdr:from>
      <xdr:col>0</xdr:col>
      <xdr:colOff>1933575</xdr:colOff>
      <xdr:row>36</xdr:row>
      <xdr:rowOff>114300</xdr:rowOff>
    </xdr:from>
    <xdr:to>
      <xdr:col>0</xdr:col>
      <xdr:colOff>3810000</xdr:colOff>
      <xdr:row>40</xdr:row>
      <xdr:rowOff>66675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33575" y="9858375"/>
          <a:ext cx="18764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ตรวจสอบแล้วถูกต้อง
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(นางสาวสุรีรัตน์  ชายวงศ์)
</a:t>
          </a:r>
          <a:r>
            <a:rPr lang="en-US" cap="none" sz="15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รองปลัดองค์การบริหารส่วนตำบล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19050</xdr:rowOff>
    </xdr:from>
    <xdr:to>
      <xdr:col>1</xdr:col>
      <xdr:colOff>762000</xdr:colOff>
      <xdr:row>85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4441150"/>
          <a:ext cx="16573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(ลงชื่อ)...................................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(นางวัฒนะ  เพชรฤทธิ์)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ผู้อำนวยการกองคลัง</a:t>
          </a:r>
        </a:p>
      </xdr:txBody>
    </xdr:sp>
    <xdr:clientData/>
  </xdr:twoCellAnchor>
  <xdr:twoCellAnchor>
    <xdr:from>
      <xdr:col>2</xdr:col>
      <xdr:colOff>2505075</xdr:colOff>
      <xdr:row>82</xdr:row>
      <xdr:rowOff>76200</xdr:rowOff>
    </xdr:from>
    <xdr:to>
      <xdr:col>6</xdr:col>
      <xdr:colOff>95250</xdr:colOff>
      <xdr:row>87</xdr:row>
      <xdr:rowOff>85725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467225" y="24498300"/>
          <a:ext cx="3019425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(ลงชื่อ)....................................................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    (นางจิตรา  ศรีพิบูลย์)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นายกองค์การบริหารส่วนตำบลท้ายสำเภา</a:t>
          </a:r>
        </a:p>
      </xdr:txBody>
    </xdr:sp>
    <xdr:clientData/>
  </xdr:twoCellAnchor>
  <xdr:twoCellAnchor>
    <xdr:from>
      <xdr:col>2</xdr:col>
      <xdr:colOff>161925</xdr:colOff>
      <xdr:row>82</xdr:row>
      <xdr:rowOff>38100</xdr:rowOff>
    </xdr:from>
    <xdr:to>
      <xdr:col>2</xdr:col>
      <xdr:colOff>2181225</xdr:colOff>
      <xdr:row>85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124075" y="24460200"/>
          <a:ext cx="20193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(ลงชื่อ)...................................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(นางสาวสุรีรัตน์  ชายวงศ์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)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รองปลัดองค์การบริหารส่วนตำบล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05;.&#3588;.5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17;.&#3588;.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งบกระทบยอด 0-6"/>
      <sheetName val="งบกระทบยอด 9-0"/>
      <sheetName val="งบกระทบยอด 9-9"/>
      <sheetName val="งบกระทบยอด 0-3"/>
      <sheetName val="งบกระทบยอด 5-5"/>
      <sheetName val="งบรับจ่ายเงินสด"/>
      <sheetName val="ใบผ่านรายการบัญชีมาตรฐาน"/>
      <sheetName val="หมายเหตุ 1,2,3"/>
      <sheetName val="Sheet1"/>
      <sheetName val="Sheet2"/>
      <sheetName val="Sheet3"/>
      <sheetName val="Sheet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งบกระทบยอด 0-6"/>
      <sheetName val="งบกระทบยอด 9-0"/>
      <sheetName val="งบกระทบยอด 9-9"/>
      <sheetName val="งบกระทบยอด 0-3"/>
      <sheetName val="งบกระทบยอด 5-5"/>
      <sheetName val="งบรับจ่ายเงินสด"/>
      <sheetName val="ใบผ่านรายการบัญชีมาตรฐาน"/>
      <sheetName val="หมายเหตุ 1,2,3"/>
      <sheetName val="Sheet1"/>
      <sheetName val="Sheet2"/>
      <sheetName val="Sheet3"/>
      <sheetName val="Sheet4"/>
    </sheetNames>
    <sheetDataSet>
      <sheetData sheetId="6">
        <row r="11">
          <cell r="B11">
            <v>14295.2</v>
          </cell>
        </row>
        <row r="12">
          <cell r="B12">
            <v>57317.5</v>
          </cell>
        </row>
        <row r="13">
          <cell r="B13">
            <v>377821.01</v>
          </cell>
        </row>
        <row r="14">
          <cell r="B14">
            <v>15670</v>
          </cell>
        </row>
        <row r="15">
          <cell r="B15">
            <v>109600</v>
          </cell>
        </row>
        <row r="16">
          <cell r="B16">
            <v>0</v>
          </cell>
        </row>
        <row r="17">
          <cell r="B17">
            <v>7844271.38</v>
          </cell>
        </row>
        <row r="18">
          <cell r="B18">
            <v>10532881</v>
          </cell>
        </row>
        <row r="19">
          <cell r="B19">
            <v>5088200</v>
          </cell>
        </row>
        <row r="20">
          <cell r="B20">
            <v>781600</v>
          </cell>
        </row>
        <row r="21">
          <cell r="B21">
            <v>1138004</v>
          </cell>
        </row>
        <row r="22">
          <cell r="B22">
            <v>616250</v>
          </cell>
        </row>
        <row r="27">
          <cell r="B27">
            <v>166963.49</v>
          </cell>
        </row>
        <row r="28">
          <cell r="B28">
            <v>3776</v>
          </cell>
        </row>
        <row r="29">
          <cell r="B29">
            <v>10000</v>
          </cell>
        </row>
        <row r="30">
          <cell r="B30">
            <v>20.55</v>
          </cell>
        </row>
        <row r="31">
          <cell r="B31">
            <v>21165.33</v>
          </cell>
        </row>
        <row r="32">
          <cell r="B32">
            <v>4305</v>
          </cell>
        </row>
        <row r="49">
          <cell r="B49">
            <v>472148</v>
          </cell>
        </row>
        <row r="50">
          <cell r="B50">
            <v>1001040</v>
          </cell>
        </row>
        <row r="51">
          <cell r="B51">
            <v>1454430</v>
          </cell>
        </row>
        <row r="52">
          <cell r="B52">
            <v>1239694</v>
          </cell>
        </row>
        <row r="53">
          <cell r="B53">
            <v>141779</v>
          </cell>
        </row>
        <row r="54">
          <cell r="B54">
            <v>833959.6</v>
          </cell>
        </row>
        <row r="55">
          <cell r="B55">
            <v>138704.25</v>
          </cell>
        </row>
        <row r="56">
          <cell r="B56">
            <v>195811.8</v>
          </cell>
        </row>
        <row r="57">
          <cell r="B57">
            <v>1225000</v>
          </cell>
        </row>
        <row r="58">
          <cell r="B58">
            <v>17400</v>
          </cell>
        </row>
        <row r="59">
          <cell r="B59">
            <v>99200</v>
          </cell>
        </row>
        <row r="60">
          <cell r="B60">
            <v>0</v>
          </cell>
        </row>
        <row r="61">
          <cell r="B61">
            <v>3747500</v>
          </cell>
        </row>
        <row r="62">
          <cell r="B62">
            <v>629100</v>
          </cell>
        </row>
        <row r="65">
          <cell r="B65">
            <v>201748.31</v>
          </cell>
        </row>
        <row r="66">
          <cell r="B66">
            <v>1451400</v>
          </cell>
        </row>
        <row r="67">
          <cell r="B67">
            <v>638462.8</v>
          </cell>
        </row>
        <row r="68">
          <cell r="B68">
            <v>139780</v>
          </cell>
        </row>
        <row r="69">
          <cell r="B69">
            <v>13000</v>
          </cell>
        </row>
        <row r="70">
          <cell r="B70">
            <v>650</v>
          </cell>
        </row>
        <row r="71">
          <cell r="B71">
            <v>315160</v>
          </cell>
        </row>
        <row r="72">
          <cell r="B72">
            <v>1137000</v>
          </cell>
        </row>
        <row r="73">
          <cell r="B73">
            <v>390500</v>
          </cell>
        </row>
        <row r="74">
          <cell r="B74">
            <v>2179194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49">
      <selection activeCell="F12" sqref="F12"/>
    </sheetView>
  </sheetViews>
  <sheetFormatPr defaultColWidth="9.140625" defaultRowHeight="12.75"/>
  <cols>
    <col min="1" max="1" width="61.421875" style="1" customWidth="1"/>
    <col min="2" max="2" width="9.140625" style="1" customWidth="1"/>
    <col min="3" max="3" width="14.421875" style="1" customWidth="1"/>
    <col min="4" max="4" width="14.57421875" style="1" customWidth="1"/>
    <col min="5" max="5" width="11.28125" style="1" bestFit="1" customWidth="1"/>
    <col min="6" max="7" width="13.8515625" style="1" bestFit="1" customWidth="1"/>
    <col min="8" max="8" width="10.003906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4" ht="23.25">
      <c r="A1" s="81" t="s">
        <v>0</v>
      </c>
      <c r="B1" s="81"/>
      <c r="C1" s="81"/>
      <c r="D1" s="81"/>
    </row>
    <row r="2" spans="1:4" ht="23.25">
      <c r="A2" s="81" t="s">
        <v>1</v>
      </c>
      <c r="B2" s="81"/>
      <c r="C2" s="81"/>
      <c r="D2" s="81"/>
    </row>
    <row r="3" spans="1:4" ht="24" thickBot="1">
      <c r="A3" s="82" t="s">
        <v>185</v>
      </c>
      <c r="B3" s="82"/>
      <c r="C3" s="82"/>
      <c r="D3" s="82"/>
    </row>
    <row r="4" spans="1:4" ht="24.75" thickBot="1" thickTop="1">
      <c r="A4" s="50" t="s">
        <v>2</v>
      </c>
      <c r="B4" s="51" t="s">
        <v>3</v>
      </c>
      <c r="C4" s="52" t="s">
        <v>4</v>
      </c>
      <c r="D4" s="52" t="s">
        <v>5</v>
      </c>
    </row>
    <row r="5" spans="1:6" ht="21" customHeight="1" thickTop="1">
      <c r="A5" s="53" t="s">
        <v>6</v>
      </c>
      <c r="B5" s="54">
        <v>110100</v>
      </c>
      <c r="C5" s="55">
        <v>33881850.18</v>
      </c>
      <c r="D5" s="55"/>
      <c r="F5" s="4"/>
    </row>
    <row r="6" spans="1:6" ht="21" customHeight="1">
      <c r="A6" s="53" t="s">
        <v>7</v>
      </c>
      <c r="B6" s="54">
        <v>110100</v>
      </c>
      <c r="C6" s="55">
        <v>938984.55</v>
      </c>
      <c r="D6" s="55"/>
      <c r="F6" s="4"/>
    </row>
    <row r="7" spans="1:6" ht="21" customHeight="1">
      <c r="A7" s="53" t="s">
        <v>111</v>
      </c>
      <c r="B7" s="54">
        <v>110202</v>
      </c>
      <c r="C7" s="55">
        <v>9721205.52</v>
      </c>
      <c r="D7" s="55"/>
      <c r="F7" s="4"/>
    </row>
    <row r="8" spans="1:4" ht="21" customHeight="1">
      <c r="A8" s="53" t="s">
        <v>108</v>
      </c>
      <c r="B8" s="54">
        <v>110100</v>
      </c>
      <c r="C8" s="55">
        <v>358830.95</v>
      </c>
      <c r="D8" s="55"/>
    </row>
    <row r="9" spans="1:6" ht="21" customHeight="1">
      <c r="A9" s="53" t="s">
        <v>109</v>
      </c>
      <c r="B9" s="54">
        <v>110202</v>
      </c>
      <c r="C9" s="55">
        <v>5522318.34</v>
      </c>
      <c r="D9" s="55"/>
      <c r="F9" s="4"/>
    </row>
    <row r="10" spans="1:6" ht="21" customHeight="1">
      <c r="A10" s="53" t="s">
        <v>158</v>
      </c>
      <c r="B10" s="54"/>
      <c r="C10" s="55">
        <v>24000</v>
      </c>
      <c r="D10" s="55"/>
      <c r="F10" s="4"/>
    </row>
    <row r="11" spans="1:7" ht="21" customHeight="1">
      <c r="A11" s="53" t="s">
        <v>123</v>
      </c>
      <c r="B11" s="54">
        <v>110606</v>
      </c>
      <c r="C11" s="55">
        <v>355082</v>
      </c>
      <c r="D11" s="55"/>
      <c r="F11" s="4"/>
      <c r="G11" s="12"/>
    </row>
    <row r="12" spans="1:7" ht="21" customHeight="1">
      <c r="A12" s="53" t="s">
        <v>119</v>
      </c>
      <c r="B12" s="56">
        <v>110601</v>
      </c>
      <c r="C12" s="55">
        <v>18967</v>
      </c>
      <c r="D12" s="55"/>
      <c r="G12" s="4">
        <f>G10-G11</f>
        <v>0</v>
      </c>
    </row>
    <row r="13" spans="1:4" ht="21" customHeight="1">
      <c r="A13" s="53" t="s">
        <v>120</v>
      </c>
      <c r="B13" s="56">
        <v>110602</v>
      </c>
      <c r="C13" s="55">
        <v>3336</v>
      </c>
      <c r="D13" s="55"/>
    </row>
    <row r="14" spans="1:4" ht="21" customHeight="1">
      <c r="A14" s="53" t="s">
        <v>118</v>
      </c>
      <c r="B14" s="56">
        <v>110602</v>
      </c>
      <c r="C14" s="55">
        <v>28710.71</v>
      </c>
      <c r="D14" s="55"/>
    </row>
    <row r="15" spans="1:4" ht="21" customHeight="1">
      <c r="A15" s="53" t="s">
        <v>124</v>
      </c>
      <c r="B15" s="56">
        <v>110609</v>
      </c>
      <c r="C15" s="55">
        <v>13260</v>
      </c>
      <c r="D15" s="55"/>
    </row>
    <row r="16" spans="1:4" ht="21" customHeight="1">
      <c r="A16" s="53" t="s">
        <v>125</v>
      </c>
      <c r="B16" s="56">
        <v>110609</v>
      </c>
      <c r="C16" s="55">
        <v>3113</v>
      </c>
      <c r="D16" s="55"/>
    </row>
    <row r="17" spans="1:4" ht="21" customHeight="1">
      <c r="A17" s="53" t="s">
        <v>10</v>
      </c>
      <c r="B17" s="56"/>
      <c r="C17" s="55">
        <v>250000</v>
      </c>
      <c r="D17" s="55"/>
    </row>
    <row r="18" spans="1:4" ht="21" customHeight="1">
      <c r="A18" s="53" t="s">
        <v>11</v>
      </c>
      <c r="B18" s="56">
        <v>511000</v>
      </c>
      <c r="C18" s="55">
        <v>491249</v>
      </c>
      <c r="D18" s="55"/>
    </row>
    <row r="19" spans="1:4" ht="21" customHeight="1">
      <c r="A19" s="53" t="s">
        <v>127</v>
      </c>
      <c r="B19" s="56">
        <v>522000</v>
      </c>
      <c r="C19" s="55">
        <v>1251300</v>
      </c>
      <c r="D19" s="55"/>
    </row>
    <row r="20" spans="1:4" ht="21" customHeight="1">
      <c r="A20" s="53" t="s">
        <v>12</v>
      </c>
      <c r="B20" s="54">
        <v>521000</v>
      </c>
      <c r="C20" s="55">
        <v>1847112</v>
      </c>
      <c r="D20" s="55"/>
    </row>
    <row r="21" spans="1:4" ht="21" customHeight="1">
      <c r="A21" s="53" t="s">
        <v>13</v>
      </c>
      <c r="B21" s="54">
        <v>522000</v>
      </c>
      <c r="C21" s="55">
        <v>1552404</v>
      </c>
      <c r="D21" s="55"/>
    </row>
    <row r="22" spans="1:4" ht="21" customHeight="1">
      <c r="A22" s="53" t="s">
        <v>14</v>
      </c>
      <c r="B22" s="54">
        <v>531000</v>
      </c>
      <c r="C22" s="55">
        <v>194679</v>
      </c>
      <c r="D22" s="55"/>
    </row>
    <row r="23" spans="1:4" ht="21" customHeight="1">
      <c r="A23" s="53" t="s">
        <v>15</v>
      </c>
      <c r="B23" s="54">
        <v>532000</v>
      </c>
      <c r="C23" s="55">
        <v>1108138.1</v>
      </c>
      <c r="D23" s="55"/>
    </row>
    <row r="24" spans="1:4" ht="21" customHeight="1">
      <c r="A24" s="53" t="s">
        <v>16</v>
      </c>
      <c r="B24" s="54">
        <v>533000</v>
      </c>
      <c r="C24" s="55">
        <v>166684.25</v>
      </c>
      <c r="D24" s="55"/>
    </row>
    <row r="25" spans="1:4" ht="21" customHeight="1">
      <c r="A25" s="53" t="s">
        <v>17</v>
      </c>
      <c r="B25" s="54">
        <v>534000</v>
      </c>
      <c r="C25" s="55">
        <v>247114.89</v>
      </c>
      <c r="D25" s="55"/>
    </row>
    <row r="26" spans="1:4" ht="21" customHeight="1">
      <c r="A26" s="53" t="s">
        <v>20</v>
      </c>
      <c r="B26" s="54">
        <v>542000</v>
      </c>
      <c r="C26" s="55">
        <v>324200</v>
      </c>
      <c r="D26" s="55"/>
    </row>
    <row r="27" spans="1:4" ht="21" customHeight="1">
      <c r="A27" s="53" t="s">
        <v>19</v>
      </c>
      <c r="B27" s="54">
        <v>541000</v>
      </c>
      <c r="C27" s="55">
        <v>27101.37</v>
      </c>
      <c r="D27" s="55"/>
    </row>
    <row r="28" spans="1:6" ht="21" customHeight="1">
      <c r="A28" s="53" t="s">
        <v>18</v>
      </c>
      <c r="B28" s="54">
        <v>560000</v>
      </c>
      <c r="C28" s="55">
        <v>1270000</v>
      </c>
      <c r="D28" s="55"/>
      <c r="F28" s="4"/>
    </row>
    <row r="29" spans="1:4" ht="21" customHeight="1">
      <c r="A29" s="53" t="s">
        <v>22</v>
      </c>
      <c r="B29" s="56">
        <v>821</v>
      </c>
      <c r="C29" s="53"/>
      <c r="D29" s="78">
        <v>21759529.25</v>
      </c>
    </row>
    <row r="30" spans="1:6" ht="21" customHeight="1">
      <c r="A30" s="53" t="s">
        <v>23</v>
      </c>
      <c r="B30" s="54" t="s">
        <v>24</v>
      </c>
      <c r="C30" s="53"/>
      <c r="D30" s="78">
        <v>975431.08</v>
      </c>
      <c r="F30" s="4"/>
    </row>
    <row r="31" spans="1:6" ht="21" customHeight="1">
      <c r="A31" s="53" t="s">
        <v>110</v>
      </c>
      <c r="B31" s="54"/>
      <c r="C31" s="55"/>
      <c r="D31" s="55">
        <v>1175138.5</v>
      </c>
      <c r="F31" s="4"/>
    </row>
    <row r="32" spans="1:6" ht="21" customHeight="1">
      <c r="A32" s="53" t="s">
        <v>25</v>
      </c>
      <c r="B32" s="54">
        <v>320000</v>
      </c>
      <c r="C32" s="55"/>
      <c r="D32" s="55">
        <v>18397880.22</v>
      </c>
      <c r="F32" s="4"/>
    </row>
    <row r="33" spans="1:6" ht="21" customHeight="1">
      <c r="A33" s="53" t="s">
        <v>26</v>
      </c>
      <c r="B33" s="54">
        <v>310000</v>
      </c>
      <c r="C33" s="55"/>
      <c r="D33" s="55">
        <v>13947055.81</v>
      </c>
      <c r="F33" s="5"/>
    </row>
    <row r="34" spans="1:6" ht="21" customHeight="1">
      <c r="A34" s="57" t="s">
        <v>126</v>
      </c>
      <c r="B34" s="56">
        <v>210402</v>
      </c>
      <c r="C34" s="55"/>
      <c r="D34" s="55">
        <v>3344306</v>
      </c>
      <c r="F34" s="5"/>
    </row>
    <row r="35" spans="1:6" ht="21" customHeight="1">
      <c r="A35" s="57" t="s">
        <v>159</v>
      </c>
      <c r="B35" s="56"/>
      <c r="C35" s="55"/>
      <c r="D35" s="55">
        <v>300</v>
      </c>
      <c r="F35" s="5"/>
    </row>
    <row r="36" spans="1:6" ht="21" customHeight="1" thickBot="1">
      <c r="A36" s="58"/>
      <c r="B36" s="59"/>
      <c r="C36" s="60">
        <f>SUM(C5:C34)</f>
        <v>59599640.86000001</v>
      </c>
      <c r="D36" s="60">
        <f>SUM(D29:D35)</f>
        <v>59599640.86</v>
      </c>
      <c r="E36" s="4"/>
      <c r="F36" s="4"/>
    </row>
    <row r="37" ht="24" thickTop="1"/>
  </sheetData>
  <sheetProtection/>
  <mergeCells count="3">
    <mergeCell ref="A1:D1"/>
    <mergeCell ref="A2:D2"/>
    <mergeCell ref="A3:D3"/>
  </mergeCells>
  <printOptions/>
  <pageMargins left="0.35433070866141736" right="0" top="0" bottom="0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PageLayoutView="0" workbookViewId="0" topLeftCell="A4">
      <selection activeCell="E29" sqref="E29"/>
    </sheetView>
  </sheetViews>
  <sheetFormatPr defaultColWidth="9.140625" defaultRowHeight="12.75"/>
  <cols>
    <col min="1" max="1" width="13.421875" style="1" customWidth="1"/>
    <col min="2" max="2" width="16.00390625" style="1" customWidth="1"/>
    <col min="3" max="3" width="42.57421875" style="1" bestFit="1" customWidth="1"/>
    <col min="4" max="4" width="8.140625" style="1" customWidth="1"/>
    <col min="5" max="5" width="16.8515625" style="1" customWidth="1"/>
    <col min="6" max="7" width="13.8515625" style="1" bestFit="1" customWidth="1"/>
    <col min="8" max="8" width="12.7109375" style="1" bestFit="1" customWidth="1"/>
    <col min="9" max="9" width="9.00390625" style="1" customWidth="1"/>
    <col min="10" max="10" width="12.00390625" style="1" bestFit="1" customWidth="1"/>
    <col min="11" max="11" width="9.140625" style="1" customWidth="1"/>
    <col min="12" max="12" width="12.7109375" style="1" bestFit="1" customWidth="1"/>
    <col min="13" max="16384" width="9.140625" style="1" customWidth="1"/>
  </cols>
  <sheetData>
    <row r="1" spans="1:5" ht="23.25">
      <c r="A1" s="88" t="s">
        <v>27</v>
      </c>
      <c r="B1" s="89"/>
      <c r="C1" s="89"/>
      <c r="D1" s="88" t="s">
        <v>139</v>
      </c>
      <c r="E1" s="88"/>
    </row>
    <row r="2" ht="23.25">
      <c r="A2" s="14" t="s">
        <v>28</v>
      </c>
    </row>
    <row r="3" spans="1:6" ht="26.25">
      <c r="A3" s="90" t="s">
        <v>29</v>
      </c>
      <c r="B3" s="91"/>
      <c r="C3" s="91"/>
      <c r="D3" s="91"/>
      <c r="E3" s="91"/>
      <c r="F3" s="15"/>
    </row>
    <row r="4" spans="1:6" ht="26.25">
      <c r="A4" s="61"/>
      <c r="B4" s="62"/>
      <c r="C4" s="62"/>
      <c r="D4" s="62"/>
      <c r="E4" s="62"/>
      <c r="F4" s="15"/>
    </row>
    <row r="5" spans="4:6" ht="24" customHeight="1" thickBot="1">
      <c r="D5" s="92" t="s">
        <v>199</v>
      </c>
      <c r="E5" s="92"/>
      <c r="F5" s="16"/>
    </row>
    <row r="6" spans="1:5" ht="24" customHeight="1" thickTop="1">
      <c r="A6" s="93" t="s">
        <v>30</v>
      </c>
      <c r="B6" s="94"/>
      <c r="C6" s="95" t="s">
        <v>2</v>
      </c>
      <c r="D6" s="97" t="s">
        <v>3</v>
      </c>
      <c r="E6" s="17" t="s">
        <v>31</v>
      </c>
    </row>
    <row r="7" spans="1:5" ht="24" customHeight="1">
      <c r="A7" s="18" t="s">
        <v>32</v>
      </c>
      <c r="B7" s="18" t="s">
        <v>33</v>
      </c>
      <c r="C7" s="86"/>
      <c r="D7" s="98"/>
      <c r="E7" s="19" t="s">
        <v>33</v>
      </c>
    </row>
    <row r="8" spans="1:5" ht="24" customHeight="1" thickBot="1">
      <c r="A8" s="20" t="s">
        <v>34</v>
      </c>
      <c r="B8" s="20" t="s">
        <v>34</v>
      </c>
      <c r="C8" s="96"/>
      <c r="D8" s="99"/>
      <c r="E8" s="21" t="s">
        <v>34</v>
      </c>
    </row>
    <row r="9" spans="1:5" ht="24" thickTop="1">
      <c r="A9" s="22"/>
      <c r="B9" s="4">
        <v>42414348.66</v>
      </c>
      <c r="C9" s="23" t="s">
        <v>35</v>
      </c>
      <c r="D9" s="23"/>
      <c r="E9" s="22">
        <v>51533827.36</v>
      </c>
    </row>
    <row r="10" spans="1:5" ht="23.25">
      <c r="A10" s="3"/>
      <c r="B10" s="3"/>
      <c r="C10" s="24" t="s">
        <v>36</v>
      </c>
      <c r="D10" s="2"/>
      <c r="E10" s="3"/>
    </row>
    <row r="11" spans="1:5" ht="23.25">
      <c r="A11" s="3">
        <v>230000</v>
      </c>
      <c r="B11" s="3">
        <f>E11+'[2]งบรับจ่ายเงินสด'!$B$11</f>
        <v>148354.36000000002</v>
      </c>
      <c r="C11" s="2" t="s">
        <v>37</v>
      </c>
      <c r="D11" s="25" t="s">
        <v>38</v>
      </c>
      <c r="E11" s="3">
        <v>134059.16</v>
      </c>
    </row>
    <row r="12" spans="1:5" ht="23.25">
      <c r="A12" s="3">
        <v>190000</v>
      </c>
      <c r="B12" s="3">
        <f>E12+'[2]งบรับจ่ายเงินสด'!$B$12</f>
        <v>187273</v>
      </c>
      <c r="C12" s="2" t="s">
        <v>39</v>
      </c>
      <c r="D12" s="25" t="s">
        <v>40</v>
      </c>
      <c r="E12" s="3">
        <v>129955.5</v>
      </c>
    </row>
    <row r="13" spans="1:5" ht="23.25">
      <c r="A13" s="3">
        <v>632000</v>
      </c>
      <c r="B13" s="3">
        <f>E13+'[2]งบรับจ่ายเงินสด'!$B$13</f>
        <v>377821.01</v>
      </c>
      <c r="C13" s="2" t="s">
        <v>41</v>
      </c>
      <c r="D13" s="25" t="s">
        <v>42</v>
      </c>
      <c r="E13" s="3">
        <v>0</v>
      </c>
    </row>
    <row r="14" spans="1:5" ht="23.25">
      <c r="A14" s="3">
        <v>50000</v>
      </c>
      <c r="B14" s="3">
        <f>E14+'[2]งบรับจ่ายเงินสด'!$B$14</f>
        <v>22462</v>
      </c>
      <c r="C14" s="2" t="s">
        <v>43</v>
      </c>
      <c r="D14" s="25" t="s">
        <v>44</v>
      </c>
      <c r="E14" s="3">
        <v>6792</v>
      </c>
    </row>
    <row r="15" spans="1:5" ht="23.25">
      <c r="A15" s="3">
        <v>85000</v>
      </c>
      <c r="B15" s="3">
        <f>E15+'[2]งบรับจ่ายเงินสด'!$B$15</f>
        <v>127600.2</v>
      </c>
      <c r="C15" s="2" t="s">
        <v>45</v>
      </c>
      <c r="D15" s="25" t="s">
        <v>46</v>
      </c>
      <c r="E15" s="3">
        <v>18000.2</v>
      </c>
    </row>
    <row r="16" spans="1:5" ht="23.25">
      <c r="A16" s="3">
        <v>0</v>
      </c>
      <c r="B16" s="3">
        <f>E16+'[2]งบรับจ่ายเงินสด'!$B$16</f>
        <v>0</v>
      </c>
      <c r="C16" s="2" t="s">
        <v>47</v>
      </c>
      <c r="D16" s="25" t="s">
        <v>48</v>
      </c>
      <c r="E16" s="3"/>
    </row>
    <row r="17" spans="1:5" ht="23.25">
      <c r="A17" s="3">
        <v>21613000</v>
      </c>
      <c r="B17" s="3">
        <f>E17+'[2]งบรับจ่ายเงินสด'!$B$17</f>
        <v>9705048.68</v>
      </c>
      <c r="C17" s="2" t="s">
        <v>49</v>
      </c>
      <c r="D17" s="25" t="s">
        <v>50</v>
      </c>
      <c r="E17" s="3">
        <v>1860777.3</v>
      </c>
    </row>
    <row r="18" spans="1:5" ht="23.25">
      <c r="A18" s="3">
        <v>17700000</v>
      </c>
      <c r="B18" s="3">
        <f>E18+'[2]งบรับจ่ายเงินสด'!$B$18</f>
        <v>10532881</v>
      </c>
      <c r="C18" s="2" t="s">
        <v>51</v>
      </c>
      <c r="D18" s="25" t="s">
        <v>52</v>
      </c>
      <c r="E18" s="3"/>
    </row>
    <row r="19" spans="1:5" ht="23.25">
      <c r="A19" s="3"/>
      <c r="B19" s="3">
        <f>E19+'[2]งบรับจ่ายเงินสด'!$B$19</f>
        <v>6360700</v>
      </c>
      <c r="C19" s="2" t="s">
        <v>160</v>
      </c>
      <c r="D19" s="25"/>
      <c r="E19" s="3">
        <v>1272500</v>
      </c>
    </row>
    <row r="20" spans="1:5" ht="23.25">
      <c r="A20" s="3"/>
      <c r="B20" s="3">
        <f>E20+'[2]งบรับจ่ายเงินสด'!$B$20</f>
        <v>781600</v>
      </c>
      <c r="C20" s="2" t="s">
        <v>161</v>
      </c>
      <c r="D20" s="25"/>
      <c r="E20" s="3">
        <v>0</v>
      </c>
    </row>
    <row r="21" spans="1:5" ht="23.25">
      <c r="A21" s="3"/>
      <c r="B21" s="3">
        <f>E21+'[2]งบรับจ่ายเงินสด'!$B$21</f>
        <v>1138004</v>
      </c>
      <c r="C21" s="2" t="s">
        <v>162</v>
      </c>
      <c r="D21" s="25"/>
      <c r="E21" s="3"/>
    </row>
    <row r="22" spans="1:5" ht="23.25">
      <c r="A22" s="3"/>
      <c r="B22" s="3">
        <f>E22+'[2]งบรับจ่ายเงินสด'!$B$22</f>
        <v>861860</v>
      </c>
      <c r="C22" s="2" t="s">
        <v>193</v>
      </c>
      <c r="D22" s="25"/>
      <c r="E22" s="3">
        <v>245610</v>
      </c>
    </row>
    <row r="23" spans="1:5" ht="23.25">
      <c r="A23" s="3"/>
      <c r="B23" s="3">
        <f>E23+'[2]งบรับจ่ายเงินสด'!$B$23</f>
        <v>160000</v>
      </c>
      <c r="C23" s="2" t="s">
        <v>194</v>
      </c>
      <c r="D23" s="25"/>
      <c r="E23" s="3">
        <v>160000</v>
      </c>
    </row>
    <row r="24" spans="1:5" ht="23.25">
      <c r="A24" s="3"/>
      <c r="B24" s="3">
        <f>E24+'[2]งบรับจ่ายเงินสด'!$B$24</f>
        <v>63000</v>
      </c>
      <c r="C24" s="2" t="s">
        <v>195</v>
      </c>
      <c r="D24" s="25"/>
      <c r="E24" s="3">
        <v>63000</v>
      </c>
    </row>
    <row r="25" spans="1:5" ht="23.25">
      <c r="A25" s="3"/>
      <c r="B25" s="3"/>
      <c r="C25" s="2"/>
      <c r="D25" s="25"/>
      <c r="E25" s="3"/>
    </row>
    <row r="26" spans="1:5" ht="24" thickBot="1">
      <c r="A26" s="7">
        <f>SUM(A11:A18)</f>
        <v>40500000</v>
      </c>
      <c r="B26" s="7">
        <f>SUM(B11:B24)</f>
        <v>30466604.25</v>
      </c>
      <c r="C26" s="2"/>
      <c r="D26" s="25"/>
      <c r="E26" s="7">
        <f>SUM(E11:E24)</f>
        <v>3890694.16</v>
      </c>
    </row>
    <row r="27" spans="1:5" ht="24" thickTop="1">
      <c r="A27" s="4"/>
      <c r="B27" s="3">
        <f>E27+'[2]งบรับจ่ายเงินสด'!$B$27</f>
        <v>245702.66999999998</v>
      </c>
      <c r="C27" s="2" t="s">
        <v>53</v>
      </c>
      <c r="D27" s="25" t="s">
        <v>24</v>
      </c>
      <c r="E27" s="3">
        <v>78739.18</v>
      </c>
    </row>
    <row r="28" spans="1:5" ht="23.25">
      <c r="A28" s="4"/>
      <c r="B28" s="3">
        <f>E28+'[2]งบรับจ่ายเงินสด'!$B$28</f>
        <v>3776</v>
      </c>
      <c r="C28" s="2" t="s">
        <v>8</v>
      </c>
      <c r="D28" s="25" t="s">
        <v>9</v>
      </c>
      <c r="E28" s="3"/>
    </row>
    <row r="29" spans="1:5" ht="23.25">
      <c r="A29" s="4"/>
      <c r="B29" s="3">
        <f>E29+'[2]งบรับจ่ายเงินสด'!$B$29</f>
        <v>10000</v>
      </c>
      <c r="C29" s="2" t="s">
        <v>136</v>
      </c>
      <c r="D29" s="25"/>
      <c r="E29" s="3"/>
    </row>
    <row r="30" spans="1:5" ht="23.25">
      <c r="A30" s="4"/>
      <c r="B30" s="3">
        <f>E30+'[2]งบรับจ่ายเงินสด'!$B$30</f>
        <v>20.55</v>
      </c>
      <c r="C30" s="2" t="s">
        <v>137</v>
      </c>
      <c r="D30" s="25"/>
      <c r="E30" s="3"/>
    </row>
    <row r="31" spans="1:5" ht="23.25">
      <c r="A31" s="4"/>
      <c r="B31" s="3">
        <f>E31+'[2]งบรับจ่ายเงินสด'!$B$31</f>
        <v>22165.33</v>
      </c>
      <c r="C31" s="2" t="s">
        <v>138</v>
      </c>
      <c r="D31" s="25"/>
      <c r="E31" s="3">
        <v>1000</v>
      </c>
    </row>
    <row r="32" spans="1:5" ht="23.25">
      <c r="A32" s="4"/>
      <c r="B32" s="3">
        <f>E32+'[2]งบรับจ่ายเงินสด'!$B$32</f>
        <v>4930</v>
      </c>
      <c r="C32" s="70" t="s">
        <v>163</v>
      </c>
      <c r="D32" s="25"/>
      <c r="E32" s="3">
        <v>625</v>
      </c>
    </row>
    <row r="33" spans="1:5" ht="23.25">
      <c r="A33" s="4"/>
      <c r="B33" s="3"/>
      <c r="C33" s="63"/>
      <c r="D33" s="25"/>
      <c r="E33" s="3"/>
    </row>
    <row r="34" spans="1:5" ht="23.25">
      <c r="A34" s="4"/>
      <c r="B34" s="3"/>
      <c r="C34" s="63"/>
      <c r="D34" s="25"/>
      <c r="E34" s="3"/>
    </row>
    <row r="35" spans="1:5" ht="23.25">
      <c r="A35" s="4"/>
      <c r="B35" s="3">
        <f>E35+'[1]งบรับจ่ายเงินสด'!$E$33</f>
        <v>0</v>
      </c>
      <c r="C35" s="2"/>
      <c r="D35" s="26"/>
      <c r="E35" s="3"/>
    </row>
    <row r="36" spans="1:5" ht="23.25">
      <c r="A36" s="4"/>
      <c r="B36" s="27">
        <f>SUM(B27:B35)</f>
        <v>286594.55</v>
      </c>
      <c r="C36" s="9"/>
      <c r="D36" s="8"/>
      <c r="E36" s="27">
        <f>SUM(E27:E35)</f>
        <v>80364.18</v>
      </c>
    </row>
    <row r="37" spans="1:5" ht="23.25">
      <c r="A37" s="4"/>
      <c r="B37" s="27">
        <f>B26+B36</f>
        <v>30753198.8</v>
      </c>
      <c r="C37" s="28" t="s">
        <v>54</v>
      </c>
      <c r="D37" s="13"/>
      <c r="E37" s="27">
        <f>E26+E36</f>
        <v>3971058.3400000003</v>
      </c>
    </row>
    <row r="38" spans="1:5" ht="23.25">
      <c r="A38" s="69"/>
      <c r="B38" s="69"/>
      <c r="C38" s="11"/>
      <c r="D38" s="13"/>
      <c r="E38" s="69"/>
    </row>
    <row r="39" spans="1:5" ht="23.25">
      <c r="A39" s="69"/>
      <c r="B39" s="69"/>
      <c r="C39" s="11"/>
      <c r="D39" s="13"/>
      <c r="E39" s="69"/>
    </row>
    <row r="40" spans="1:5" ht="23.25">
      <c r="A40" s="69"/>
      <c r="B40" s="69"/>
      <c r="C40" s="11"/>
      <c r="D40" s="13"/>
      <c r="E40" s="69"/>
    </row>
    <row r="41" spans="1:5" ht="23.25">
      <c r="A41" s="69"/>
      <c r="B41" s="69"/>
      <c r="C41" s="11"/>
      <c r="D41" s="13"/>
      <c r="E41" s="69"/>
    </row>
    <row r="42" spans="1:5" ht="23.25">
      <c r="A42" s="69"/>
      <c r="B42" s="69"/>
      <c r="C42" s="11"/>
      <c r="D42" s="13"/>
      <c r="E42" s="69"/>
    </row>
    <row r="43" spans="1:5" ht="24" customHeight="1">
      <c r="A43" s="83" t="s">
        <v>30</v>
      </c>
      <c r="B43" s="84"/>
      <c r="C43" s="85" t="s">
        <v>2</v>
      </c>
      <c r="D43" s="85" t="s">
        <v>3</v>
      </c>
      <c r="E43" s="67" t="s">
        <v>31</v>
      </c>
    </row>
    <row r="44" spans="1:5" ht="24" customHeight="1">
      <c r="A44" s="18" t="s">
        <v>32</v>
      </c>
      <c r="B44" s="18" t="s">
        <v>33</v>
      </c>
      <c r="C44" s="86"/>
      <c r="D44" s="86"/>
      <c r="E44" s="29" t="s">
        <v>33</v>
      </c>
    </row>
    <row r="45" spans="1:5" ht="24" customHeight="1">
      <c r="A45" s="71" t="s">
        <v>34</v>
      </c>
      <c r="B45" s="71" t="s">
        <v>34</v>
      </c>
      <c r="C45" s="87"/>
      <c r="D45" s="87"/>
      <c r="E45" s="68" t="s">
        <v>34</v>
      </c>
    </row>
    <row r="46" spans="1:5" ht="23.25">
      <c r="A46" s="3"/>
      <c r="B46" s="3"/>
      <c r="C46" s="24" t="s">
        <v>55</v>
      </c>
      <c r="D46" s="66"/>
      <c r="E46" s="3"/>
    </row>
    <row r="47" spans="1:5" ht="23.25">
      <c r="A47" s="3">
        <v>1768000</v>
      </c>
      <c r="B47" s="3">
        <f>E47+'[2]งบรับจ่ายเงินสด'!$B$49</f>
        <v>491249</v>
      </c>
      <c r="C47" s="2" t="s">
        <v>11</v>
      </c>
      <c r="D47" s="25" t="s">
        <v>116</v>
      </c>
      <c r="E47" s="3">
        <v>19101</v>
      </c>
    </row>
    <row r="48" spans="1:5" ht="23.25">
      <c r="A48" s="3">
        <v>3089520</v>
      </c>
      <c r="B48" s="3">
        <f>E48+'[2]งบรับจ่ายเงินสด'!$B$50</f>
        <v>1251300</v>
      </c>
      <c r="C48" s="2" t="s">
        <v>114</v>
      </c>
      <c r="D48" s="25" t="s">
        <v>106</v>
      </c>
      <c r="E48" s="3">
        <v>250260</v>
      </c>
    </row>
    <row r="49" spans="1:5" ht="23.25">
      <c r="A49" s="3">
        <v>6403200</v>
      </c>
      <c r="B49" s="3">
        <f>E49+'[2]งบรับจ่ายเงินสด'!$B$51</f>
        <v>1847112</v>
      </c>
      <c r="C49" s="2" t="s">
        <v>115</v>
      </c>
      <c r="D49" s="25" t="s">
        <v>107</v>
      </c>
      <c r="E49" s="3">
        <v>392682</v>
      </c>
    </row>
    <row r="50" spans="1:5" ht="23.25">
      <c r="A50" s="3">
        <v>3948680</v>
      </c>
      <c r="B50" s="3">
        <f>E50+'[2]งบรับจ่ายเงินสด'!$B$52</f>
        <v>1552404</v>
      </c>
      <c r="C50" s="2" t="s">
        <v>13</v>
      </c>
      <c r="D50" s="25" t="s">
        <v>56</v>
      </c>
      <c r="E50" s="3">
        <v>312710</v>
      </c>
    </row>
    <row r="51" spans="1:5" ht="23.25">
      <c r="A51" s="3">
        <v>2436600</v>
      </c>
      <c r="B51" s="3">
        <f>E51+'[2]งบรับจ่ายเงินสด'!$B$53</f>
        <v>188979</v>
      </c>
      <c r="C51" s="2" t="s">
        <v>14</v>
      </c>
      <c r="D51" s="25" t="s">
        <v>57</v>
      </c>
      <c r="E51" s="3">
        <v>47200</v>
      </c>
    </row>
    <row r="52" spans="1:5" ht="23.25">
      <c r="A52" s="3">
        <v>6691380</v>
      </c>
      <c r="B52" s="3">
        <f>E52+'[2]งบรับจ่ายเงินสด'!$B$54</f>
        <v>953834.1</v>
      </c>
      <c r="C52" s="2" t="s">
        <v>15</v>
      </c>
      <c r="D52" s="25" t="s">
        <v>58</v>
      </c>
      <c r="E52" s="3">
        <v>119874.5</v>
      </c>
    </row>
    <row r="53" spans="1:5" ht="23.25">
      <c r="A53" s="3">
        <v>3673920</v>
      </c>
      <c r="B53" s="3">
        <f>E53+'[2]งบรับจ่ายเงินสด'!$B$55</f>
        <v>166684.25</v>
      </c>
      <c r="C53" s="2" t="s">
        <v>16</v>
      </c>
      <c r="D53" s="25" t="s">
        <v>59</v>
      </c>
      <c r="E53" s="3">
        <v>27980</v>
      </c>
    </row>
    <row r="54" spans="1:5" ht="23.25">
      <c r="A54" s="3">
        <v>684000</v>
      </c>
      <c r="B54" s="3">
        <f>E54+'[2]งบรับจ่ายเงินสด'!$B$56</f>
        <v>247114.88999999998</v>
      </c>
      <c r="C54" s="2" t="s">
        <v>17</v>
      </c>
      <c r="D54" s="25" t="s">
        <v>60</v>
      </c>
      <c r="E54" s="3">
        <v>51303.09</v>
      </c>
    </row>
    <row r="55" spans="1:5" ht="23.25">
      <c r="A55" s="3">
        <v>2715000</v>
      </c>
      <c r="B55" s="3">
        <f>E55+'[2]งบรับจ่ายเงินสด'!$B$57</f>
        <v>1270000</v>
      </c>
      <c r="C55" s="2" t="s">
        <v>18</v>
      </c>
      <c r="D55" s="25" t="s">
        <v>61</v>
      </c>
      <c r="E55" s="3">
        <v>45000</v>
      </c>
    </row>
    <row r="56" spans="1:5" ht="23.25">
      <c r="A56" s="3">
        <v>1065700</v>
      </c>
      <c r="B56" s="3">
        <f>E56+'[2]งบรับจ่ายเงินสด'!$B$58</f>
        <v>27101.370000000003</v>
      </c>
      <c r="C56" s="2" t="s">
        <v>19</v>
      </c>
      <c r="D56" s="25" t="s">
        <v>62</v>
      </c>
      <c r="E56" s="3">
        <v>9701.37</v>
      </c>
    </row>
    <row r="57" spans="1:5" ht="23.25">
      <c r="A57" s="3">
        <v>7994000</v>
      </c>
      <c r="B57" s="3">
        <f>E57+'[2]งบรับจ่ายเงินสด'!$B$59</f>
        <v>324200</v>
      </c>
      <c r="C57" s="2" t="s">
        <v>20</v>
      </c>
      <c r="D57" s="25" t="s">
        <v>63</v>
      </c>
      <c r="E57" s="3">
        <v>225000</v>
      </c>
    </row>
    <row r="58" spans="1:5" ht="23.25">
      <c r="A58" s="3">
        <v>30000</v>
      </c>
      <c r="B58" s="3">
        <f>E58+'[2]งบรับจ่ายเงินสด'!$B$60</f>
        <v>0</v>
      </c>
      <c r="C58" s="2" t="s">
        <v>21</v>
      </c>
      <c r="D58" s="25" t="s">
        <v>64</v>
      </c>
      <c r="E58" s="3">
        <v>0</v>
      </c>
    </row>
    <row r="59" spans="1:5" ht="23.25">
      <c r="A59" s="3"/>
      <c r="B59" s="3">
        <f>E59+'[2]งบรับจ่ายเงินสด'!$B$61</f>
        <v>4955700</v>
      </c>
      <c r="C59" s="2" t="s">
        <v>160</v>
      </c>
      <c r="D59" s="25"/>
      <c r="E59" s="3">
        <v>1208200</v>
      </c>
    </row>
    <row r="60" spans="1:5" ht="23.25">
      <c r="A60" s="3"/>
      <c r="B60" s="3">
        <f>E60+'[2]งบรับจ่ายเงินสด'!$B$62</f>
        <v>629100</v>
      </c>
      <c r="C60" s="2" t="s">
        <v>164</v>
      </c>
      <c r="D60" s="25"/>
      <c r="E60" s="3">
        <v>0</v>
      </c>
    </row>
    <row r="61" spans="1:5" ht="23.25">
      <c r="A61" s="3"/>
      <c r="B61" s="3">
        <f>E61+'[1]งบรับจ่ายเงินสด'!$E$56</f>
        <v>0</v>
      </c>
      <c r="C61" s="2"/>
      <c r="D61" s="25"/>
      <c r="E61" s="3"/>
    </row>
    <row r="62" spans="1:5" ht="24" thickBot="1">
      <c r="A62" s="7">
        <f>SUM(A47:A58)</f>
        <v>40500000</v>
      </c>
      <c r="B62" s="7">
        <f>SUM(B47:B60)</f>
        <v>13904778.61</v>
      </c>
      <c r="C62" s="2"/>
      <c r="D62" s="25"/>
      <c r="E62" s="7">
        <f>SUM(E47:E60)</f>
        <v>2709011.96</v>
      </c>
    </row>
    <row r="63" spans="1:8" ht="24" thickTop="1">
      <c r="A63" s="4"/>
      <c r="B63" s="3">
        <f>E63+'[2]งบรับจ่ายเงินสด'!$B$65</f>
        <v>208987.51</v>
      </c>
      <c r="C63" s="2" t="s">
        <v>65</v>
      </c>
      <c r="D63" s="25" t="s">
        <v>24</v>
      </c>
      <c r="E63" s="3">
        <v>7239.2</v>
      </c>
      <c r="H63" s="4"/>
    </row>
    <row r="64" spans="1:5" ht="23.25">
      <c r="A64" s="4"/>
      <c r="B64" s="3">
        <f>E64+'[2]งบรับจ่ายเงินสด'!$B$66</f>
        <v>1637000</v>
      </c>
      <c r="C64" s="2" t="s">
        <v>123</v>
      </c>
      <c r="D64" s="25" t="s">
        <v>9</v>
      </c>
      <c r="E64" s="3">
        <v>185600</v>
      </c>
    </row>
    <row r="65" spans="1:5" ht="23.25">
      <c r="A65" s="4"/>
      <c r="B65" s="3">
        <f>E65+'[2]งบรับจ่ายเงินสด'!$B$67</f>
        <v>638462.8</v>
      </c>
      <c r="C65" s="2" t="s">
        <v>135</v>
      </c>
      <c r="D65" s="25"/>
      <c r="E65" s="3"/>
    </row>
    <row r="66" spans="1:5" ht="23.25">
      <c r="A66" s="4"/>
      <c r="B66" s="3">
        <f>E66+'[2]งบรับจ่ายเงินสด'!$B$68</f>
        <v>187780</v>
      </c>
      <c r="C66" s="2" t="s">
        <v>158</v>
      </c>
      <c r="D66" s="25"/>
      <c r="E66" s="3">
        <v>48000</v>
      </c>
    </row>
    <row r="67" spans="1:5" ht="23.25">
      <c r="A67" s="4"/>
      <c r="B67" s="3">
        <f>E67+'[2]งบรับจ่ายเงินสด'!$B$69</f>
        <v>13000</v>
      </c>
      <c r="C67" s="9" t="s">
        <v>165</v>
      </c>
      <c r="D67" s="25"/>
      <c r="E67" s="3"/>
    </row>
    <row r="68" spans="1:5" ht="23.25">
      <c r="A68" s="4"/>
      <c r="B68" s="3">
        <f>E68+'[2]งบรับจ่ายเงินสด'!$B$70</f>
        <v>4630</v>
      </c>
      <c r="C68" s="9" t="s">
        <v>163</v>
      </c>
      <c r="D68" s="25"/>
      <c r="E68" s="3">
        <v>3980</v>
      </c>
    </row>
    <row r="69" spans="1:5" ht="23.25">
      <c r="A69" s="4"/>
      <c r="B69" s="3">
        <f>E69+'[2]งบรับจ่ายเงินสด'!$B$71</f>
        <v>449525</v>
      </c>
      <c r="C69" s="9" t="s">
        <v>196</v>
      </c>
      <c r="D69" s="25"/>
      <c r="E69" s="3">
        <v>134365</v>
      </c>
    </row>
    <row r="70" spans="1:5" ht="23.25">
      <c r="A70" s="4"/>
      <c r="B70" s="3">
        <f>E70+'[2]งบรับจ่ายเงินสด'!$B$72</f>
        <v>1137000</v>
      </c>
      <c r="C70" s="9" t="s">
        <v>167</v>
      </c>
      <c r="D70" s="25"/>
      <c r="E70" s="3"/>
    </row>
    <row r="71" spans="1:5" ht="23.25">
      <c r="A71" s="4"/>
      <c r="B71" s="3">
        <f>E71+'[2]งบรับจ่ายเงินสด'!$B$73</f>
        <v>890500</v>
      </c>
      <c r="C71" s="9" t="s">
        <v>138</v>
      </c>
      <c r="D71" s="25"/>
      <c r="E71" s="3">
        <v>500000</v>
      </c>
    </row>
    <row r="72" spans="1:5" ht="23.25">
      <c r="A72" s="4"/>
      <c r="B72" s="3">
        <f>E72+'[2]งบรับจ่ายเงินสด'!$B$74</f>
        <v>3477194</v>
      </c>
      <c r="C72" s="9" t="s">
        <v>198</v>
      </c>
      <c r="D72" s="25"/>
      <c r="E72" s="3">
        <v>1298000</v>
      </c>
    </row>
    <row r="73" spans="1:5" ht="23.25">
      <c r="A73" s="4"/>
      <c r="B73" s="3">
        <f>E73+'[2]งบรับจ่ายเงินสด'!$B$75</f>
        <v>195500</v>
      </c>
      <c r="C73" s="9" t="s">
        <v>197</v>
      </c>
      <c r="D73" s="26"/>
      <c r="E73" s="3">
        <v>195500</v>
      </c>
    </row>
    <row r="74" spans="1:5" ht="23.25">
      <c r="A74" s="4"/>
      <c r="B74" s="3"/>
      <c r="C74" s="9"/>
      <c r="D74" s="80"/>
      <c r="E74" s="3"/>
    </row>
    <row r="75" spans="1:5" ht="23.25">
      <c r="A75" s="4"/>
      <c r="B75" s="3"/>
      <c r="C75" s="9"/>
      <c r="D75" s="80"/>
      <c r="E75" s="3"/>
    </row>
    <row r="76" spans="1:5" ht="23.25">
      <c r="A76" s="4"/>
      <c r="B76" s="27">
        <f>SUM(B63:B73)</f>
        <v>8839579.31</v>
      </c>
      <c r="C76" s="9"/>
      <c r="D76" s="8"/>
      <c r="E76" s="27">
        <f>SUM(E63:E73)</f>
        <v>2372684.2</v>
      </c>
    </row>
    <row r="77" spans="1:5" ht="23.25">
      <c r="A77" s="4"/>
      <c r="B77" s="30">
        <f>B62+B76</f>
        <v>22744357.92</v>
      </c>
      <c r="C77" s="28" t="s">
        <v>66</v>
      </c>
      <c r="D77" s="10"/>
      <c r="E77" s="30">
        <f>E62+E76</f>
        <v>5081696.16</v>
      </c>
    </row>
    <row r="78" spans="1:5" ht="23.25">
      <c r="A78" s="4"/>
      <c r="B78" s="3"/>
      <c r="C78" s="31" t="s">
        <v>67</v>
      </c>
      <c r="D78" s="10"/>
      <c r="E78" s="3"/>
    </row>
    <row r="79" spans="1:5" ht="23.25">
      <c r="A79" s="4"/>
      <c r="B79" s="32">
        <f>B37-B77</f>
        <v>8008840.879999999</v>
      </c>
      <c r="C79" s="33" t="s">
        <v>68</v>
      </c>
      <c r="D79" s="10"/>
      <c r="E79" s="3">
        <f>E37-E77</f>
        <v>-1110637.8199999998</v>
      </c>
    </row>
    <row r="80" spans="1:12" ht="23.25">
      <c r="A80" s="4"/>
      <c r="B80" s="3"/>
      <c r="C80" s="31" t="s">
        <v>69</v>
      </c>
      <c r="D80" s="10"/>
      <c r="E80" s="3"/>
      <c r="L80" s="4"/>
    </row>
    <row r="81" spans="1:8" ht="24" thickBot="1">
      <c r="A81" s="4"/>
      <c r="B81" s="7">
        <f>B9+B79</f>
        <v>50423189.53999999</v>
      </c>
      <c r="C81" s="28" t="s">
        <v>70</v>
      </c>
      <c r="D81" s="10"/>
      <c r="E81" s="7">
        <f>E9+E79</f>
        <v>50423189.54</v>
      </c>
      <c r="F81" s="12"/>
      <c r="G81" s="4"/>
      <c r="H81" s="4"/>
    </row>
    <row r="82" ht="24" thickTop="1"/>
    <row r="87" ht="30" customHeight="1"/>
  </sheetData>
  <sheetProtection/>
  <mergeCells count="10">
    <mergeCell ref="A43:B43"/>
    <mergeCell ref="C43:C45"/>
    <mergeCell ref="D43:D45"/>
    <mergeCell ref="A1:C1"/>
    <mergeCell ref="D1:E1"/>
    <mergeCell ref="A3:E3"/>
    <mergeCell ref="D5:E5"/>
    <mergeCell ref="A6:B6"/>
    <mergeCell ref="C6:C8"/>
    <mergeCell ref="D6:D8"/>
  </mergeCells>
  <printOptions/>
  <pageMargins left="0.5511811023622047" right="0.3937007874015748" top="0" bottom="0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3"/>
  <sheetViews>
    <sheetView zoomScalePageLayoutView="0" workbookViewId="0" topLeftCell="A29">
      <selection activeCell="B129" sqref="B129"/>
    </sheetView>
  </sheetViews>
  <sheetFormatPr defaultColWidth="9.140625" defaultRowHeight="12.75"/>
  <cols>
    <col min="1" max="1" width="68.00390625" style="1" customWidth="1"/>
    <col min="2" max="2" width="21.57421875" style="1" customWidth="1"/>
    <col min="3" max="3" width="9.140625" style="1" customWidth="1"/>
    <col min="4" max="5" width="13.8515625" style="1" bestFit="1" customWidth="1"/>
    <col min="6" max="16384" width="9.140625" style="1" customWidth="1"/>
  </cols>
  <sheetData>
    <row r="1" spans="1:2" ht="18" customHeight="1">
      <c r="A1" s="100" t="s">
        <v>178</v>
      </c>
      <c r="B1" s="100"/>
    </row>
    <row r="2" spans="1:2" ht="23.25">
      <c r="A2" s="34" t="s">
        <v>128</v>
      </c>
      <c r="B2" s="35">
        <v>131978.1</v>
      </c>
    </row>
    <row r="3" spans="1:2" ht="23.25">
      <c r="A3" s="2" t="s">
        <v>71</v>
      </c>
      <c r="B3" s="3">
        <v>9704.26</v>
      </c>
    </row>
    <row r="4" spans="1:2" ht="23.25">
      <c r="A4" s="2" t="s">
        <v>179</v>
      </c>
      <c r="B4" s="3">
        <v>6672</v>
      </c>
    </row>
    <row r="5" spans="1:2" ht="23.25">
      <c r="A5" s="2" t="s">
        <v>168</v>
      </c>
      <c r="B5" s="3">
        <v>1200</v>
      </c>
    </row>
    <row r="6" spans="1:2" ht="23.25">
      <c r="A6" s="2" t="s">
        <v>72</v>
      </c>
      <c r="B6" s="3">
        <v>61050</v>
      </c>
    </row>
    <row r="7" spans="1:2" ht="23.25">
      <c r="A7" s="2" t="s">
        <v>121</v>
      </c>
      <c r="B7" s="3">
        <v>740</v>
      </c>
    </row>
    <row r="8" spans="1:2" ht="23.25">
      <c r="A8" s="2" t="s">
        <v>180</v>
      </c>
      <c r="B8" s="3">
        <v>120627</v>
      </c>
    </row>
    <row r="9" spans="1:2" ht="23.25">
      <c r="A9" s="2" t="s">
        <v>134</v>
      </c>
      <c r="B9" s="3">
        <v>1644</v>
      </c>
    </row>
    <row r="10" spans="1:2" ht="23.25">
      <c r="A10" s="2" t="s">
        <v>149</v>
      </c>
      <c r="B10" s="3">
        <v>12</v>
      </c>
    </row>
    <row r="11" spans="1:2" ht="23.25">
      <c r="A11" s="2" t="s">
        <v>129</v>
      </c>
      <c r="B11" s="3">
        <v>2000</v>
      </c>
    </row>
    <row r="12" spans="1:2" ht="23.25">
      <c r="A12" s="2" t="s">
        <v>140</v>
      </c>
      <c r="B12" s="3">
        <v>12000</v>
      </c>
    </row>
    <row r="13" spans="1:2" ht="23.25">
      <c r="A13" s="2" t="s">
        <v>169</v>
      </c>
      <c r="B13" s="3">
        <v>365821.01</v>
      </c>
    </row>
    <row r="14" spans="1:2" ht="23.25">
      <c r="A14" s="2" t="s">
        <v>43</v>
      </c>
      <c r="B14" s="3">
        <v>22462</v>
      </c>
    </row>
    <row r="15" spans="1:2" ht="23.25">
      <c r="A15" s="2" t="s">
        <v>141</v>
      </c>
      <c r="B15" s="3">
        <v>127000</v>
      </c>
    </row>
    <row r="16" spans="1:2" ht="23.25">
      <c r="A16" s="2" t="s">
        <v>130</v>
      </c>
      <c r="B16" s="3">
        <v>600.2</v>
      </c>
    </row>
    <row r="17" spans="1:2" ht="23.25">
      <c r="A17" s="2" t="s">
        <v>142</v>
      </c>
      <c r="B17" s="3">
        <v>3118043.94</v>
      </c>
    </row>
    <row r="18" spans="1:2" ht="23.25">
      <c r="A18" s="2" t="s">
        <v>143</v>
      </c>
      <c r="B18" s="3">
        <v>2230328.74</v>
      </c>
    </row>
    <row r="19" spans="1:2" ht="23.25">
      <c r="A19" s="2" t="s">
        <v>133</v>
      </c>
      <c r="B19" s="3">
        <v>118504.07</v>
      </c>
    </row>
    <row r="20" spans="1:2" ht="23.25">
      <c r="A20" s="2" t="s">
        <v>73</v>
      </c>
      <c r="B20" s="3">
        <v>1236375.31</v>
      </c>
    </row>
    <row r="21" spans="1:2" ht="23.25">
      <c r="A21" s="2" t="s">
        <v>74</v>
      </c>
      <c r="B21" s="3">
        <v>1869667.59</v>
      </c>
    </row>
    <row r="22" spans="1:2" ht="23.25">
      <c r="A22" s="2" t="s">
        <v>170</v>
      </c>
      <c r="B22" s="3">
        <v>121019.05</v>
      </c>
    </row>
    <row r="23" spans="1:2" ht="23.25">
      <c r="A23" s="2" t="s">
        <v>144</v>
      </c>
      <c r="B23" s="3">
        <v>81462.18</v>
      </c>
    </row>
    <row r="24" spans="1:2" ht="23.25">
      <c r="A24" s="2" t="s">
        <v>145</v>
      </c>
      <c r="B24" s="3">
        <v>928542</v>
      </c>
    </row>
    <row r="25" spans="1:4" ht="23.25" hidden="1">
      <c r="A25" s="2"/>
      <c r="B25" s="3"/>
      <c r="D25" s="12"/>
    </row>
    <row r="26" spans="1:4" ht="23.25">
      <c r="A26" s="2" t="s">
        <v>171</v>
      </c>
      <c r="B26" s="3">
        <v>1105.8</v>
      </c>
      <c r="D26" s="12"/>
    </row>
    <row r="27" spans="1:2" ht="22.5" customHeight="1">
      <c r="A27" s="2" t="s">
        <v>146</v>
      </c>
      <c r="B27" s="3">
        <v>10532881</v>
      </c>
    </row>
    <row r="28" spans="1:2" ht="22.5" customHeight="1">
      <c r="A28" s="2" t="s">
        <v>147</v>
      </c>
      <c r="B28" s="3">
        <v>292400</v>
      </c>
    </row>
    <row r="29" spans="1:2" ht="22.5" customHeight="1">
      <c r="A29" s="2" t="s">
        <v>148</v>
      </c>
      <c r="B29" s="3">
        <v>36000</v>
      </c>
    </row>
    <row r="30" spans="1:2" ht="23.25">
      <c r="A30" s="2" t="s">
        <v>150</v>
      </c>
      <c r="B30" s="3">
        <v>1004</v>
      </c>
    </row>
    <row r="31" spans="1:2" ht="23.25">
      <c r="A31" s="2" t="s">
        <v>181</v>
      </c>
      <c r="B31" s="3">
        <v>105685</v>
      </c>
    </row>
    <row r="32" spans="1:2" ht="23.25">
      <c r="A32" s="2" t="s">
        <v>182</v>
      </c>
      <c r="B32" s="3">
        <v>160000</v>
      </c>
    </row>
    <row r="33" spans="1:2" ht="23.25">
      <c r="A33" s="2" t="s">
        <v>183</v>
      </c>
      <c r="B33" s="3">
        <v>63000</v>
      </c>
    </row>
    <row r="34" spans="1:5" ht="23.25">
      <c r="A34" s="6"/>
      <c r="B34" s="75">
        <f>SUM(B2:B33)</f>
        <v>21759529.25</v>
      </c>
      <c r="D34" s="4"/>
      <c r="E34" s="12"/>
    </row>
    <row r="35" spans="1:5" ht="23.25">
      <c r="A35" s="10"/>
      <c r="B35" s="72"/>
      <c r="D35" s="4"/>
      <c r="E35" s="12"/>
    </row>
    <row r="36" spans="1:5" ht="23.25">
      <c r="A36" s="10"/>
      <c r="B36" s="72"/>
      <c r="D36" s="4"/>
      <c r="E36" s="12"/>
    </row>
    <row r="37" spans="1:5" ht="23.25">
      <c r="A37" s="10"/>
      <c r="B37" s="72"/>
      <c r="D37" s="4"/>
      <c r="E37" s="12"/>
    </row>
    <row r="38" spans="1:2" ht="23.25">
      <c r="A38" s="100" t="s">
        <v>184</v>
      </c>
      <c r="B38" s="100"/>
    </row>
    <row r="39" spans="1:2" ht="23.25">
      <c r="A39" s="34" t="s">
        <v>75</v>
      </c>
      <c r="B39" s="36">
        <v>20037.84</v>
      </c>
    </row>
    <row r="40" spans="1:2" ht="23.25">
      <c r="A40" s="2" t="s">
        <v>76</v>
      </c>
      <c r="B40" s="37">
        <v>943338</v>
      </c>
    </row>
    <row r="41" spans="1:2" ht="23.25">
      <c r="A41" s="2" t="s">
        <v>77</v>
      </c>
      <c r="B41" s="37">
        <v>3554.06</v>
      </c>
    </row>
    <row r="42" spans="1:2" ht="23.25">
      <c r="A42" s="2" t="s">
        <v>78</v>
      </c>
      <c r="B42" s="37">
        <v>8501.18</v>
      </c>
    </row>
    <row r="43" spans="1:2" ht="23.25">
      <c r="A43" s="6"/>
      <c r="B43" s="74">
        <f>SUM(B39:B42)</f>
        <v>975431.0800000001</v>
      </c>
    </row>
    <row r="44" spans="1:2" ht="23.25">
      <c r="A44" s="10"/>
      <c r="B44" s="73"/>
    </row>
    <row r="45" spans="1:2" ht="23.25">
      <c r="A45" s="10"/>
      <c r="B45" s="73"/>
    </row>
    <row r="46" spans="1:2" ht="23.25">
      <c r="A46" s="10"/>
      <c r="B46" s="73"/>
    </row>
    <row r="47" spans="1:2" ht="23.25">
      <c r="A47" s="10"/>
      <c r="B47" s="73"/>
    </row>
    <row r="48" spans="1:2" ht="23.25">
      <c r="A48" s="10"/>
      <c r="B48" s="73"/>
    </row>
    <row r="49" spans="1:2" ht="23.25">
      <c r="A49" s="10"/>
      <c r="B49" s="73"/>
    </row>
    <row r="50" spans="1:2" ht="23.25">
      <c r="A50" s="10"/>
      <c r="B50" s="73"/>
    </row>
    <row r="51" spans="1:2" ht="23.25">
      <c r="A51" s="10"/>
      <c r="B51" s="73"/>
    </row>
    <row r="52" spans="1:2" ht="23.25">
      <c r="A52" s="10"/>
      <c r="B52" s="73"/>
    </row>
    <row r="53" spans="1:2" ht="23.25">
      <c r="A53" s="10"/>
      <c r="B53" s="73"/>
    </row>
    <row r="54" spans="1:2" ht="23.25">
      <c r="A54" s="10"/>
      <c r="B54" s="73"/>
    </row>
    <row r="55" spans="1:2" ht="23.25">
      <c r="A55" s="10"/>
      <c r="B55" s="73"/>
    </row>
    <row r="56" spans="1:2" ht="23.25">
      <c r="A56" s="10"/>
      <c r="B56" s="73"/>
    </row>
    <row r="57" spans="1:2" ht="23.25">
      <c r="A57" s="10"/>
      <c r="B57" s="73"/>
    </row>
    <row r="58" spans="1:2" ht="23.25">
      <c r="A58" s="10"/>
      <c r="B58" s="73"/>
    </row>
    <row r="59" spans="1:2" ht="23.25">
      <c r="A59" s="10"/>
      <c r="B59" s="73"/>
    </row>
    <row r="60" spans="1:2" ht="23.25">
      <c r="A60" s="10"/>
      <c r="B60" s="73"/>
    </row>
    <row r="61" spans="1:2" ht="23.25">
      <c r="A61" s="10"/>
      <c r="B61" s="73"/>
    </row>
    <row r="62" spans="1:2" ht="23.25">
      <c r="A62" s="10"/>
      <c r="B62" s="73"/>
    </row>
    <row r="63" spans="1:2" ht="23.25">
      <c r="A63" s="10"/>
      <c r="B63" s="73"/>
    </row>
    <row r="64" spans="1:2" ht="23.25">
      <c r="A64" s="10"/>
      <c r="B64" s="73"/>
    </row>
    <row r="65" spans="1:2" ht="23.25">
      <c r="A65" s="10"/>
      <c r="B65" s="73"/>
    </row>
    <row r="66" spans="1:2" ht="23.25">
      <c r="A66" s="10"/>
      <c r="B66" s="73"/>
    </row>
    <row r="67" spans="1:2" ht="23.25">
      <c r="A67" s="10"/>
      <c r="B67" s="73"/>
    </row>
    <row r="68" spans="1:2" ht="23.25">
      <c r="A68" s="10"/>
      <c r="B68" s="73"/>
    </row>
    <row r="69" spans="1:2" ht="23.25">
      <c r="A69" s="101" t="s">
        <v>186</v>
      </c>
      <c r="B69" s="102"/>
    </row>
    <row r="70" spans="1:2" ht="24" thickBot="1">
      <c r="A70" s="38" t="s">
        <v>79</v>
      </c>
      <c r="B70" s="39">
        <f>SUM(B71:B73)</f>
        <v>134059.16</v>
      </c>
    </row>
    <row r="71" spans="1:2" ht="24" thickTop="1">
      <c r="A71" s="2" t="s">
        <v>80</v>
      </c>
      <c r="B71" s="3">
        <v>121713.1</v>
      </c>
    </row>
    <row r="72" spans="1:2" ht="23.25">
      <c r="A72" s="2" t="s">
        <v>81</v>
      </c>
      <c r="B72" s="3">
        <v>5674.06</v>
      </c>
    </row>
    <row r="73" spans="1:2" ht="23.25">
      <c r="A73" s="2" t="s">
        <v>82</v>
      </c>
      <c r="B73" s="3">
        <v>6672</v>
      </c>
    </row>
    <row r="74" spans="1:2" ht="24" thickBot="1">
      <c r="A74" s="24" t="s">
        <v>83</v>
      </c>
      <c r="B74" s="39">
        <f>SUM(B75:B81)</f>
        <v>129955.5</v>
      </c>
    </row>
    <row r="75" spans="1:2" ht="24" thickTop="1">
      <c r="A75" s="2" t="s">
        <v>172</v>
      </c>
      <c r="B75" s="37"/>
    </row>
    <row r="76" spans="1:2" ht="23.25">
      <c r="A76" s="2" t="s">
        <v>84</v>
      </c>
      <c r="B76" s="37">
        <v>8190</v>
      </c>
    </row>
    <row r="77" spans="1:2" ht="23.25">
      <c r="A77" s="2" t="s">
        <v>122</v>
      </c>
      <c r="B77" s="3">
        <v>120</v>
      </c>
    </row>
    <row r="78" spans="1:2" ht="23.25">
      <c r="A78" s="2" t="s">
        <v>132</v>
      </c>
      <c r="B78" s="3">
        <v>1018.5</v>
      </c>
    </row>
    <row r="79" spans="1:2" ht="23.25">
      <c r="A79" s="2" t="s">
        <v>151</v>
      </c>
      <c r="B79" s="3"/>
    </row>
    <row r="80" spans="1:2" ht="23.25">
      <c r="A80" s="2" t="s">
        <v>166</v>
      </c>
      <c r="B80" s="3"/>
    </row>
    <row r="81" spans="1:2" ht="23.25">
      <c r="A81" s="2" t="s">
        <v>189</v>
      </c>
      <c r="B81" s="3">
        <v>120627</v>
      </c>
    </row>
    <row r="82" spans="1:2" ht="24" thickBot="1">
      <c r="A82" s="24" t="s">
        <v>112</v>
      </c>
      <c r="B82" s="39">
        <f>SUM(B83:B84)</f>
        <v>0</v>
      </c>
    </row>
    <row r="83" spans="1:2" ht="24" thickTop="1">
      <c r="A83" s="2" t="s">
        <v>152</v>
      </c>
      <c r="B83" s="37"/>
    </row>
    <row r="84" spans="1:2" ht="23.25">
      <c r="A84" s="2" t="s">
        <v>113</v>
      </c>
      <c r="B84" s="3"/>
    </row>
    <row r="85" spans="1:2" ht="24" thickBot="1">
      <c r="A85" s="24" t="s">
        <v>85</v>
      </c>
      <c r="B85" s="39">
        <v>6792</v>
      </c>
    </row>
    <row r="86" spans="1:2" ht="24" hidden="1" thickTop="1">
      <c r="A86" s="2" t="s">
        <v>86</v>
      </c>
      <c r="B86" s="3">
        <v>0</v>
      </c>
    </row>
    <row r="87" spans="1:2" ht="24.75" thickBot="1" thickTop="1">
      <c r="A87" s="24" t="s">
        <v>87</v>
      </c>
      <c r="B87" s="39">
        <f>SUM(B88:B89)</f>
        <v>18000.2</v>
      </c>
    </row>
    <row r="88" spans="1:2" ht="24" thickTop="1">
      <c r="A88" s="40" t="s">
        <v>105</v>
      </c>
      <c r="B88" s="41">
        <v>18000</v>
      </c>
    </row>
    <row r="89" spans="1:2" ht="23.25">
      <c r="A89" s="40" t="s">
        <v>88</v>
      </c>
      <c r="B89" s="41">
        <v>0.2</v>
      </c>
    </row>
    <row r="90" spans="1:2" ht="24" thickBot="1">
      <c r="A90" s="38" t="s">
        <v>89</v>
      </c>
      <c r="B90" s="39">
        <f>SUM(B91:B99)</f>
        <v>1860777.3</v>
      </c>
    </row>
    <row r="91" spans="1:2" ht="24" thickTop="1">
      <c r="A91" s="40" t="s">
        <v>153</v>
      </c>
      <c r="B91" s="3">
        <v>710349.15</v>
      </c>
    </row>
    <row r="92" spans="1:2" ht="23.25">
      <c r="A92" s="40" t="s">
        <v>154</v>
      </c>
      <c r="B92" s="3">
        <v>514216.61</v>
      </c>
    </row>
    <row r="93" spans="1:2" ht="23.25">
      <c r="A93" s="40" t="s">
        <v>90</v>
      </c>
      <c r="B93" s="3">
        <v>209926.67</v>
      </c>
    </row>
    <row r="94" spans="1:2" ht="23.25">
      <c r="A94" s="40" t="s">
        <v>91</v>
      </c>
      <c r="B94" s="3">
        <v>426246.07</v>
      </c>
    </row>
    <row r="95" spans="1:2" ht="23.25">
      <c r="A95" s="40" t="s">
        <v>173</v>
      </c>
      <c r="B95" s="3"/>
    </row>
    <row r="96" spans="1:2" ht="23.25">
      <c r="A96" s="40" t="s">
        <v>174</v>
      </c>
      <c r="B96" s="3"/>
    </row>
    <row r="97" spans="1:2" ht="23.25">
      <c r="A97" s="2" t="s">
        <v>175</v>
      </c>
      <c r="B97" s="3"/>
    </row>
    <row r="98" spans="1:2" ht="23.25">
      <c r="A98" s="2" t="s">
        <v>177</v>
      </c>
      <c r="B98" s="3">
        <v>38.8</v>
      </c>
    </row>
    <row r="99" spans="1:2" ht="23.25">
      <c r="A99" s="6" t="s">
        <v>176</v>
      </c>
      <c r="B99" s="30"/>
    </row>
    <row r="100" spans="1:2" ht="24" thickBot="1">
      <c r="A100" s="79" t="s">
        <v>92</v>
      </c>
      <c r="B100" s="45">
        <f>SUM(B101)</f>
        <v>0</v>
      </c>
    </row>
    <row r="101" spans="1:2" ht="24" thickTop="1">
      <c r="A101" s="64" t="s">
        <v>93</v>
      </c>
      <c r="B101" s="77"/>
    </row>
    <row r="102" spans="1:2" ht="24" hidden="1" thickBot="1">
      <c r="A102" s="44" t="s">
        <v>94</v>
      </c>
      <c r="B102" s="76">
        <f>SUM(B104:B107)</f>
        <v>0</v>
      </c>
    </row>
    <row r="103" spans="1:2" ht="23.25" hidden="1">
      <c r="A103" s="42" t="s">
        <v>95</v>
      </c>
      <c r="B103" s="43">
        <v>0</v>
      </c>
    </row>
    <row r="104" spans="1:2" ht="23.25" hidden="1">
      <c r="A104" s="42" t="s">
        <v>96</v>
      </c>
      <c r="B104" s="43">
        <v>0</v>
      </c>
    </row>
    <row r="105" spans="1:2" ht="24.75" customHeight="1" hidden="1">
      <c r="A105" s="42" t="s">
        <v>97</v>
      </c>
      <c r="B105" s="43">
        <v>0</v>
      </c>
    </row>
    <row r="106" spans="1:2" ht="24.75" customHeight="1" hidden="1">
      <c r="A106" s="42" t="s">
        <v>98</v>
      </c>
      <c r="B106" s="43">
        <v>0</v>
      </c>
    </row>
    <row r="107" spans="1:2" ht="24.75" customHeight="1" hidden="1">
      <c r="A107" s="42" t="s">
        <v>99</v>
      </c>
      <c r="B107" s="43">
        <v>0</v>
      </c>
    </row>
    <row r="108" spans="1:2" ht="24.75" customHeight="1">
      <c r="A108" s="64"/>
      <c r="B108" s="65"/>
    </row>
    <row r="109" spans="1:2" ht="24.75" customHeight="1">
      <c r="A109" s="101" t="s">
        <v>187</v>
      </c>
      <c r="B109" s="102"/>
    </row>
    <row r="110" spans="1:2" ht="24.75" customHeight="1" thickBot="1">
      <c r="A110" s="44" t="s">
        <v>155</v>
      </c>
      <c r="B110" s="39">
        <f>SUM(B111:B115)</f>
        <v>1741110</v>
      </c>
    </row>
    <row r="111" spans="1:2" ht="24.75" customHeight="1" thickTop="1">
      <c r="A111" s="42" t="s">
        <v>157</v>
      </c>
      <c r="B111" s="43">
        <v>1272500</v>
      </c>
    </row>
    <row r="112" spans="1:2" ht="24.75" customHeight="1">
      <c r="A112" s="42" t="s">
        <v>156</v>
      </c>
      <c r="B112" s="43">
        <v>0</v>
      </c>
    </row>
    <row r="113" spans="1:2" ht="24.75" customHeight="1">
      <c r="A113" s="42" t="s">
        <v>190</v>
      </c>
      <c r="B113" s="43">
        <v>245610</v>
      </c>
    </row>
    <row r="114" spans="1:2" ht="24.75" customHeight="1">
      <c r="A114" s="42" t="s">
        <v>191</v>
      </c>
      <c r="B114" s="43">
        <v>160000</v>
      </c>
    </row>
    <row r="115" spans="1:2" ht="24.75" customHeight="1">
      <c r="A115" s="2" t="s">
        <v>192</v>
      </c>
      <c r="B115" s="43">
        <v>63000</v>
      </c>
    </row>
    <row r="116" spans="1:2" ht="24" thickBot="1">
      <c r="A116" s="46" t="s">
        <v>100</v>
      </c>
      <c r="B116" s="39">
        <f>B70+B74+B82+B85+B87+B90+B100+B110</f>
        <v>3890694.16</v>
      </c>
    </row>
    <row r="117" spans="1:2" ht="24" thickTop="1">
      <c r="A117" s="103" t="s">
        <v>200</v>
      </c>
      <c r="B117" s="103"/>
    </row>
    <row r="118" spans="1:2" ht="23.25">
      <c r="A118" s="47" t="s">
        <v>101</v>
      </c>
      <c r="B118" s="48">
        <v>20037.84</v>
      </c>
    </row>
    <row r="119" spans="1:2" ht="23.25">
      <c r="A119" s="42" t="s">
        <v>131</v>
      </c>
      <c r="B119" s="43">
        <v>58000</v>
      </c>
    </row>
    <row r="120" spans="1:2" ht="23.25">
      <c r="A120" s="2" t="s">
        <v>103</v>
      </c>
      <c r="B120" s="37">
        <v>318.79</v>
      </c>
    </row>
    <row r="121" spans="1:2" ht="23.25">
      <c r="A121" s="2" t="s">
        <v>104</v>
      </c>
      <c r="B121" s="37">
        <v>382.55</v>
      </c>
    </row>
    <row r="122" spans="1:2" ht="24" thickBot="1">
      <c r="A122" s="46" t="s">
        <v>117</v>
      </c>
      <c r="B122" s="39">
        <f>SUM(B118:B121)</f>
        <v>78739.18</v>
      </c>
    </row>
    <row r="123" spans="1:2" ht="24" thickTop="1">
      <c r="A123" s="103" t="s">
        <v>188</v>
      </c>
      <c r="B123" s="103"/>
    </row>
    <row r="124" spans="1:2" ht="23.25">
      <c r="A124" s="47" t="s">
        <v>101</v>
      </c>
      <c r="B124" s="48">
        <v>7239.2</v>
      </c>
    </row>
    <row r="125" spans="1:2" ht="23.25">
      <c r="A125" s="49" t="s">
        <v>102</v>
      </c>
      <c r="B125" s="37">
        <v>0</v>
      </c>
    </row>
    <row r="126" spans="1:2" ht="24" thickBot="1">
      <c r="A126" s="46" t="s">
        <v>117</v>
      </c>
      <c r="B126" s="39">
        <f>SUM(B124:B125)</f>
        <v>7239.2</v>
      </c>
    </row>
    <row r="127" ht="24" thickTop="1"/>
    <row r="140" spans="1:2" ht="23.25">
      <c r="A140" s="10"/>
      <c r="B140" s="10"/>
    </row>
    <row r="141" spans="1:2" ht="23.25">
      <c r="A141" s="10"/>
      <c r="B141" s="10"/>
    </row>
    <row r="142" spans="1:2" ht="23.25">
      <c r="A142" s="10"/>
      <c r="B142" s="10"/>
    </row>
    <row r="143" spans="1:2" ht="23.25">
      <c r="A143" s="10"/>
      <c r="B143" s="10"/>
    </row>
  </sheetData>
  <sheetProtection/>
  <mergeCells count="6">
    <mergeCell ref="A1:B1"/>
    <mergeCell ref="A38:B38"/>
    <mergeCell ref="A69:B69"/>
    <mergeCell ref="A123:B123"/>
    <mergeCell ref="A117:B117"/>
    <mergeCell ref="A109:B109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Mr.KKD</cp:lastModifiedBy>
  <cp:lastPrinted>2015-03-25T08:40:15Z</cp:lastPrinted>
  <dcterms:created xsi:type="dcterms:W3CDTF">2009-12-02T07:08:11Z</dcterms:created>
  <dcterms:modified xsi:type="dcterms:W3CDTF">2015-06-03T04:54:51Z</dcterms:modified>
  <cp:category/>
  <cp:version/>
  <cp:contentType/>
  <cp:contentStatus/>
</cp:coreProperties>
</file>