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640" activeTab="2"/>
  </bookViews>
  <sheets>
    <sheet name="งบทดลอง" sheetId="1" r:id="rId1"/>
    <sheet name="งบรับจ่ายเงินสด" sheetId="2" r:id="rId2"/>
    <sheet name="หมายเหตุ 1,2,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<sst xmlns="http://schemas.openxmlformats.org/spreadsheetml/2006/main" count="223" uniqueCount="185">
  <si>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</si>
  <si>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</si>
  <si>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</si>
  <si>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</si>
  <si>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</si>
  <si>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</si>
  <si>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บัญชีเงินฝากธนาคาร เลขที่ 816-1-16930-6</t>
  </si>
  <si>
    <t>บัญชีเงินฝากธนาคาร เลขที่ 816-1-54629-0</t>
  </si>
  <si>
    <t>090</t>
  </si>
  <si>
    <t>ลูกหนี้เงินยืม-โครงการเศรษฐกิจชุมชน</t>
  </si>
  <si>
    <t>งบกลาง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</si>
  <si>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</si>
  <si>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</si>
  <si>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</si>
  <si>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</si>
  <si>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</si>
  <si>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</si>
  <si>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</si>
  <si>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</si>
  <si>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</si>
  <si>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</si>
  <si>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</si>
  <si>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</si>
  <si>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</si>
  <si>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</si>
  <si>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 xml:space="preserve">                     เงินสะสม</t>
  </si>
  <si>
    <t>องค์การบริหารส่วนตำบลท้ายสำเภา</t>
  </si>
  <si>
    <t>อำเภอพระพรหม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</si>
  <si>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</si>
  <si>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</si>
  <si>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</si>
  <si>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</si>
  <si>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</si>
  <si>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</si>
  <si>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</si>
  <si>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</si>
  <si>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</si>
  <si>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</si>
  <si>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</si>
  <si>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</si>
  <si>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</si>
  <si>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</si>
  <si>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</si>
  <si>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</si>
  <si>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</si>
  <si>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</si>
  <si>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</si>
  <si>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</si>
  <si>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</si>
  <si>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431002</t>
  </si>
  <si>
    <t>เงินรับฝาก (หมายเหตุ 2)</t>
  </si>
  <si>
    <t>รวมรายรับ</t>
  </si>
  <si>
    <t>รายจ่าย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</si>
  <si>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</si>
  <si>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</si>
  <si>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</si>
  <si>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</si>
  <si>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</si>
  <si>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</si>
  <si>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</si>
  <si>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</si>
  <si>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</si>
  <si>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เงินรับฝาก (หมายเหตุ 3)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</si>
  <si>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</si>
  <si>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</si>
  <si>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</si>
  <si>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</si>
  <si>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</si>
  <si>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</si>
  <si>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ค่าธรรมเนียมเก็บและขนมูลฝอย</t>
  </si>
  <si>
    <t>ภาษีสุรา</t>
  </si>
  <si>
    <t>ภาษีสรรพสามิต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</si>
  <si>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</si>
  <si>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</si>
  <si>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</si>
  <si>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</si>
  <si>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</si>
  <si>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</si>
  <si>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</si>
  <si>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</si>
  <si>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</si>
  <si>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</si>
  <si>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</si>
  <si>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</si>
  <si>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</si>
  <si>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รายได้เบ็ดเตล็ดอื่น ๆ</t>
  </si>
  <si>
    <t>หมวดภาษีจัดสรร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</si>
  <si>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</si>
  <si>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</si>
  <si>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</si>
  <si>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 เงินอุดหนุนศูนย์พัฒนาครอบครัวในชุมชน</t>
  </si>
  <si>
    <t xml:space="preserve">       เงินอุดหนุนโครงการสร้างบทบาทและพื้นที่สร้างสรรค์</t>
  </si>
  <si>
    <t xml:space="preserve">       เงินอุดหนุนทั่วไปสงเคราะห์เบี้ยยังชีพคนชรา</t>
  </si>
  <si>
    <t xml:space="preserve">       เงินอุดหนุนเฉพาะกิจค่าครุภัณฑ์ศูนย์พัฒนาเด็กเล็ก</t>
  </si>
  <si>
    <t xml:space="preserve">       เงินอุดหนุนทั่วไปค่าจัดซื้ออาหารเสริม (นม) ป.5-6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</si>
  <si>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</si>
  <si>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</si>
  <si>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</si>
  <si>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ส่วนลด ภบท.6%</t>
  </si>
  <si>
    <t xml:space="preserve">        ค่าขายแบบแปลน</t>
  </si>
  <si>
    <t>521000</t>
  </si>
  <si>
    <t>522000</t>
  </si>
  <si>
    <t>บัญชีเงินฝากธนาคาร เลขที่ 015-2-17080-3</t>
  </si>
  <si>
    <t>บัญชีเงินฝากธนาคาร เลขที่ 015-4-26015-5</t>
  </si>
  <si>
    <t xml:space="preserve">                     เงินรับฝากโครงการเศรษฐกิจชุมชน</t>
  </si>
  <si>
    <t>บัญชีเงินฝากธนาคาร เลขที่ 816-2-06259-9</t>
  </si>
  <si>
    <t>หมวดรายได้จากทรัพย์สิน</t>
  </si>
  <si>
    <t>เงินเดือน(ฝ่ายการเมือง)</t>
  </si>
  <si>
    <t>เงินเดือน(ฝ่ายประจำ)</t>
  </si>
  <si>
    <t>511000</t>
  </si>
  <si>
    <t xml:space="preserve">  รวมทั้งสิ้น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</si>
  <si>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</si>
  <si>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</si>
  <si>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</si>
  <si>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ค่าธรรมเนียมจดทะเบียนพาณิชย์</t>
  </si>
  <si>
    <t xml:space="preserve">        ค่าธรรมเนียมจดทะเบียนพาณิชย์</t>
  </si>
  <si>
    <t>ลูกหนี้เงินยืมเงินสะสม</t>
  </si>
  <si>
    <t>ลูกหนี้ค่าขยะมูลฝอย</t>
  </si>
  <si>
    <t>ลูกหนี้ค่าน้ำประปา</t>
  </si>
  <si>
    <t xml:space="preserve">                     รายจ่ายค้างจ่าย</t>
  </si>
  <si>
    <t>เงินเดือนฝ่ายการเมือง</t>
  </si>
  <si>
    <t>รายได้เบ็ดเตล็ดอื่นๆ</t>
  </si>
  <si>
    <t xml:space="preserve">          เงินมัดจำประกันสัญญา</t>
  </si>
  <si>
    <t>ค่าธรรมเนียมเกี่ยวกับการควบคุมอาคาร</t>
  </si>
  <si>
    <t>เงินสะสม</t>
  </si>
  <si>
    <t>ค่าธรรมเนียมเกี่ยวกับใบอนุญาตการพนัน</t>
  </si>
  <si>
    <t>ค่าธรรมเนียมอื่น ๆ</t>
  </si>
  <si>
    <t>ค่าเช่าที่ดิน</t>
  </si>
  <si>
    <t>ค่าขายแบบแปลน</t>
  </si>
  <si>
    <t>ภาษีมูลค่าเพิ่มตาม พรบ.จัดสรรรายได้</t>
  </si>
  <si>
    <t>ค่าภาคหลวงปิโตรเลียม</t>
  </si>
  <si>
    <t>ค่าธรรมเนียมจดทะเบียนสิทธิและนิติกรรมที่ดิน</t>
  </si>
  <si>
    <t>ภาษีจัดสรรอื่น ๆ</t>
  </si>
  <si>
    <t>ค่าธรรมเนียมและค่าใช้น้ำบาดาล</t>
  </si>
  <si>
    <t xml:space="preserve">                     เงินรับฝากค่ารักษาพยาบาล</t>
  </si>
  <si>
    <t xml:space="preserve">        ค่าธรรมเนียมเกี่ยวกับการควบคุมอาคาร</t>
  </si>
  <si>
    <t xml:space="preserve">        ค่าธรรมเนียมอื่น ๆ</t>
  </si>
  <si>
    <t xml:space="preserve">        ค่าเช่าที่ดิน</t>
  </si>
  <si>
    <t xml:space="preserve">         ค่าธรรมเนียมจดทะเบียนสิทธิและนิติกรรมตามประมวบกฎหมายที่ดิน</t>
  </si>
  <si>
    <t xml:space="preserve">         ภาษีจัดสรรอื่น ๆ</t>
  </si>
  <si>
    <t>รายจ่ายค้างจ่าย</t>
  </si>
  <si>
    <t>เงินรับฝากรอคืนจังหวัด</t>
  </si>
  <si>
    <t>ปีงบประมาณ พ.ศ. 2559</t>
  </si>
  <si>
    <t xml:space="preserve"> เงินอุดหนุน- ศพด.</t>
  </si>
  <si>
    <t>ภาษีโรงเรือนและที่ดิน</t>
  </si>
  <si>
    <t>ค่าปรับการผิดสัญญา</t>
  </si>
  <si>
    <t>ภาษีมูลค่าเพิ่มตาม พรบ.กำหนดแผน</t>
  </si>
  <si>
    <t>ค่าธรรมเนียมอากรป่าไม้</t>
  </si>
  <si>
    <t>เงินอุดหนุนทั่วไปสำหรับดำเนินการตามอำนาจหน้าที่ฯ</t>
  </si>
  <si>
    <t>เงินอุดหนุน-เบี่ยยังชีพผู้สูงอายุ</t>
  </si>
  <si>
    <t>เงินอุดหนุน-เบี่ยยังชีพผู้พิการ</t>
  </si>
  <si>
    <t>เงินอุดหนุน -ศพด.เงินเดือนครู</t>
  </si>
  <si>
    <t>เงินอุดหนุน -เบี้ยยังชีพผู้สูงอายุ</t>
  </si>
  <si>
    <t>เงินอุดหนุน-เบี้ยยังชีพผู้พิการ</t>
  </si>
  <si>
    <t>เงินรับฝาก -เงินสมทบประกันสังคม</t>
  </si>
  <si>
    <t>เงินอุดหนุน-ค่าจัดการเรียนการสอนรายหัว</t>
  </si>
  <si>
    <t>เงินรับฝาก-ค่ารักษาพยาบาล</t>
  </si>
  <si>
    <t>เงินอุดหนุน-เบี้ยยังชีพผู้สูงอายุ</t>
  </si>
  <si>
    <t>ลูกหนี้เงินยืมงบประมาณ</t>
  </si>
  <si>
    <t>ภาษีป้าย</t>
  </si>
  <si>
    <t>ดอกเบี้ยเงินฝากธนาคาร</t>
  </si>
  <si>
    <t>ภาษีธุรกิจเฉพาะ</t>
  </si>
  <si>
    <t>เงินอุดหนุน-โครงการป้องกันและแก้ไขปัญหายาเสพติด</t>
  </si>
  <si>
    <t>ค่าใบอนุญาตประกอบการค้าที่เป็นอันตรายต่อสุขภาพ</t>
  </si>
  <si>
    <t xml:space="preserve">       ค่าใบอนุญาตประกอบการค้าที่เป็นอันตรายต่อสุขภาพ</t>
  </si>
  <si>
    <t xml:space="preserve">        ดอกเบี้ยเงินฝากธนาคาร</t>
  </si>
  <si>
    <t>เงินอุดหนุนศพด.-ทุนการศึกษาผู้ดูแลเด็ก</t>
  </si>
  <si>
    <t>เงินรับฝากโครงการเศรษฐกิจชุมชน</t>
  </si>
  <si>
    <t>ค่าภาคหลวงแร่</t>
  </si>
  <si>
    <t xml:space="preserve">         ภาษีมูลค่าเพิ่มตาม พรบ.จัดสรรรายได้</t>
  </si>
  <si>
    <t xml:space="preserve">         ภาษีสุรา</t>
  </si>
  <si>
    <t xml:space="preserve">         ภาษีสรรพสามิต</t>
  </si>
  <si>
    <t>เงินอุดหนุนศพด.ทุนการศึกษาผู้ดูแลเด็ก</t>
  </si>
  <si>
    <t>เงินอุดหนุน ศพด. -เงินเดือนครู</t>
  </si>
  <si>
    <t>ณ  วันที่   31  มีนาคม  2559</t>
  </si>
  <si>
    <t>เงินสด</t>
  </si>
  <si>
    <t>รายรับ (หมายเหตุ 1) ประกอบงบทดลอง  เดือนมีนาคม   2559</t>
  </si>
  <si>
    <t>เงินรับฝาก (หมายเหตุ 2) ประกอบงบทดลองเดือน มีนาคม  2559</t>
  </si>
  <si>
    <t>เงินรายรับ (หมายเหตุ 1) ประกอบรายงานรับ-จ่ายเงินสด เดือนมีนาคม  2559</t>
  </si>
  <si>
    <t>เงินรับฝาก (หมายเหตุ 2) ประกอบรายงานรับ-จ่ายเงินสด เดือนมีนาคม  2559</t>
  </si>
  <si>
    <t>เงินรับฝาก(หมายเหตุ 3) ประกอบรายงานรับ-จ่ายเงินสด เดือนมีนาคม   2559</t>
  </si>
  <si>
    <t xml:space="preserve">        ค่าธรรมเนียมอากรป่าไม้</t>
  </si>
  <si>
    <t>ประจำเดือน มีนาคม  2559</t>
  </si>
  <si>
    <t>เงินอุดหนุน-โครงการแก้ปัญหาและแก้ไขปัญหายาเสพติด</t>
  </si>
  <si>
    <t>เงินอุดหนุน-ก่อสร้างอาคาร ศพด.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</si>
</sst>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0"/>
    </font>
    <font>
      <sz val="1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36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3" fontId="3" fillId="0" borderId="17" xfId="0" applyNumberFormat="1" applyFont="1" applyBorder="1" applyAlignment="1">
      <alignment horizontal="center" vertical="center" wrapText="1"/>
    </xf>
    <xf numFmtId="43" fontId="3" fillId="0" borderId="19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40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3" fillId="0" borderId="17" xfId="36" applyNumberFormat="1" applyFont="1" applyBorder="1" applyAlignment="1">
      <alignment/>
    </xf>
    <xf numFmtId="43" fontId="3" fillId="0" borderId="1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0" fontId="4" fillId="0" borderId="17" xfId="0" applyFont="1" applyBorder="1" applyAlignment="1">
      <alignment/>
    </xf>
    <xf numFmtId="43" fontId="2" fillId="0" borderId="12" xfId="36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3" fontId="3" fillId="0" borderId="17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12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43" fontId="3" fillId="0" borderId="0" xfId="36" applyNumberFormat="1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2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3" fontId="8" fillId="0" borderId="10" xfId="36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3876675</xdr:colOff>
      <xdr:row>37</xdr:row>
      <xdr:rowOff>85725</xdr:rowOff>
    </xdr:from>
    <xdr:to>
      <xdr:col>3</xdr:col>
      <xdr:colOff>800100</xdr:colOff>
      <xdr:row>42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76675" y="10134600"/>
          <a:ext cx="2590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(นางจิตรา  ศรีพิบูลย์)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0</xdr:colOff>
      <xdr:row>37</xdr:row>
      <xdr:rowOff>76200</xdr:rowOff>
    </xdr:from>
    <xdr:to>
      <xdr:col>0</xdr:col>
      <xdr:colOff>1838325</xdr:colOff>
      <xdr:row>41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0125075"/>
          <a:ext cx="1838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(นางวัฒนะ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เพชรฤทธิ์)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ผู้อำนวยการกองคลัง</a:t>
          </a:r>
        </a:p>
      </xdr:txBody>
    </xdr:sp>
    <xdr:clientData/>
  </xdr:twoCellAnchor>
  <xdr:twoCellAnchor>
    <xdr:from>
      <xdr:col>0</xdr:col>
      <xdr:colOff>1933575</xdr:colOff>
      <xdr:row>37</xdr:row>
      <xdr:rowOff>114300</xdr:rowOff>
    </xdr:from>
    <xdr:to>
      <xdr:col>0</xdr:col>
      <xdr:colOff>3810000</xdr:colOff>
      <xdr:row>41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3575" y="10163175"/>
          <a:ext cx="1876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(นายสิระเชษฐ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จูงศิริ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ปลัดองค์การบริหารส่วนตำบล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19050</xdr:rowOff>
    </xdr:from>
    <xdr:to>
      <xdr:col>1</xdr:col>
      <xdr:colOff>762000</xdr:colOff>
      <xdr:row>83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3869650"/>
          <a:ext cx="1876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(นางวัฒนะ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เพชรฤทธิ์)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ผู้อำนวยการกองคลัง</a:t>
          </a:r>
        </a:p>
      </xdr:txBody>
    </xdr:sp>
    <xdr:clientData/>
  </xdr:twoCellAnchor>
  <xdr:twoCellAnchor>
    <xdr:from>
      <xdr:col>2</xdr:col>
      <xdr:colOff>1905000</xdr:colOff>
      <xdr:row>80</xdr:row>
      <xdr:rowOff>9525</xdr:rowOff>
    </xdr:from>
    <xdr:to>
      <xdr:col>4</xdr:col>
      <xdr:colOff>1047750</xdr:colOff>
      <xdr:row>84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91000" y="23860125"/>
          <a:ext cx="28479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(ลงชื่อ)....................................................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(นางจิตรา  ศรีพิบูลย์)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1</xdr:col>
      <xdr:colOff>762000</xdr:colOff>
      <xdr:row>80</xdr:row>
      <xdr:rowOff>38100</xdr:rowOff>
    </xdr:from>
    <xdr:to>
      <xdr:col>2</xdr:col>
      <xdr:colOff>1790700</xdr:colOff>
      <xdr:row>83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76425" y="23888700"/>
          <a:ext cx="22002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(ลงชื่อ)...................................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(นายสิระเชษฐ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จูงศิริ)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ปลัดองค์การบริหารส่วนตำบล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7;.&#3588;.5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85;.&#3614;.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กระทบยอด 9-9"/>
      <sheetName val="งบกระทบยอด 0-3"/>
      <sheetName val="งบกระทบยอด 5-5"/>
      <sheetName val="งบรับจ่ายเงินสด"/>
      <sheetName val="ใบผ่านรายการบัญชีมาตรฐาน"/>
      <sheetName val="หมายเหตุ 1,2,3"/>
      <sheetName val="Sheet1"/>
      <sheetName val="Sheet2"/>
      <sheetName val="Sheet3"/>
      <sheetName val="Sheet4"/>
    </sheetNames>
    <sheetDataSet>
      <sheetData sheetId="6">
        <row r="56">
          <cell r="B56">
            <v>30455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กระทบยอด 9-9"/>
      <sheetName val="งบกระทบยอด 0-3"/>
      <sheetName val="งบกระทบยอด 5-5"/>
      <sheetName val="งบรับจ่ายเงินสด"/>
      <sheetName val="ใบผ่านรายการบัญชีมาตรฐาน"/>
      <sheetName val="หมายเหตุ 1,2,3"/>
      <sheetName val="Sheet1"/>
      <sheetName val="Sheet2"/>
      <sheetName val="Sheet3"/>
      <sheetName val="Sheet4"/>
    </sheetNames>
    <sheetDataSet>
      <sheetData sheetId="6">
        <row r="10">
          <cell r="B10">
            <v>173010.15999999997</v>
          </cell>
        </row>
        <row r="11">
          <cell r="B11">
            <v>184166</v>
          </cell>
        </row>
        <row r="12">
          <cell r="B12">
            <v>345805.5</v>
          </cell>
        </row>
        <row r="13">
          <cell r="B13">
            <v>28265</v>
          </cell>
        </row>
        <row r="14">
          <cell r="B14">
            <v>138792</v>
          </cell>
        </row>
        <row r="15">
          <cell r="B15">
            <v>10558421.709999999</v>
          </cell>
        </row>
        <row r="16">
          <cell r="B16">
            <v>12608681</v>
          </cell>
        </row>
        <row r="24">
          <cell r="B24">
            <v>970814.6000000001</v>
          </cell>
        </row>
        <row r="25">
          <cell r="B25">
            <v>5000</v>
          </cell>
        </row>
        <row r="26">
          <cell r="B26">
            <v>758750</v>
          </cell>
        </row>
        <row r="27">
          <cell r="B27">
            <v>6549000</v>
          </cell>
        </row>
        <row r="28">
          <cell r="B28">
            <v>1248000</v>
          </cell>
        </row>
        <row r="29">
          <cell r="B29">
            <v>57015</v>
          </cell>
        </row>
        <row r="30">
          <cell r="B30">
            <v>170800</v>
          </cell>
        </row>
        <row r="31">
          <cell r="B31">
            <v>12651</v>
          </cell>
        </row>
        <row r="32">
          <cell r="B32">
            <v>140000</v>
          </cell>
        </row>
        <row r="33">
          <cell r="B33">
            <v>78000</v>
          </cell>
        </row>
        <row r="34">
          <cell r="B34">
            <v>3295.68</v>
          </cell>
        </row>
        <row r="35">
          <cell r="B35">
            <v>2280</v>
          </cell>
        </row>
        <row r="45">
          <cell r="B45">
            <v>1259712</v>
          </cell>
        </row>
        <row r="46">
          <cell r="B46">
            <v>1251300</v>
          </cell>
        </row>
        <row r="47">
          <cell r="B47">
            <v>2370234</v>
          </cell>
        </row>
        <row r="48">
          <cell r="B48">
            <v>1913428</v>
          </cell>
        </row>
        <row r="49">
          <cell r="B49">
            <v>210504</v>
          </cell>
        </row>
        <row r="50">
          <cell r="B50">
            <v>875517.22</v>
          </cell>
        </row>
        <row r="51">
          <cell r="B51">
            <v>524841.0399999999</v>
          </cell>
        </row>
        <row r="52">
          <cell r="B52">
            <v>212205.78</v>
          </cell>
        </row>
        <row r="53">
          <cell r="B53">
            <v>1183000</v>
          </cell>
        </row>
        <row r="54">
          <cell r="B54">
            <v>36235</v>
          </cell>
        </row>
        <row r="55">
          <cell r="B55">
            <v>697000</v>
          </cell>
        </row>
        <row r="58">
          <cell r="B58">
            <v>678630.7999999999</v>
          </cell>
        </row>
        <row r="59">
          <cell r="B59">
            <v>3087600</v>
          </cell>
        </row>
        <row r="60">
          <cell r="B60">
            <v>5589156</v>
          </cell>
        </row>
        <row r="61">
          <cell r="B61">
            <v>852000</v>
          </cell>
        </row>
        <row r="62">
          <cell r="B62">
            <v>736550</v>
          </cell>
        </row>
        <row r="63">
          <cell r="B63">
            <v>99000</v>
          </cell>
        </row>
        <row r="64">
          <cell r="B64">
            <v>33169</v>
          </cell>
        </row>
        <row r="65">
          <cell r="B65">
            <v>3776800</v>
          </cell>
        </row>
        <row r="66">
          <cell r="B66">
            <v>599200</v>
          </cell>
        </row>
        <row r="67">
          <cell r="B67">
            <v>12651</v>
          </cell>
        </row>
        <row r="68">
          <cell r="B68">
            <v>485480</v>
          </cell>
        </row>
        <row r="69">
          <cell r="B69">
            <v>140000</v>
          </cell>
        </row>
        <row r="72">
          <cell r="B72">
            <v>16090236.8</v>
          </cell>
        </row>
        <row r="73">
          <cell r="B73">
            <v>26624213.839999996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61.421875" style="1" customWidth="1"/>
    <col min="2" max="2" width="9.140625" style="1" customWidth="1"/>
    <col min="3" max="3" width="14.421875" style="1" customWidth="1"/>
    <col min="4" max="4" width="14.57421875" style="1" customWidth="1"/>
    <col min="5" max="5" width="14.8515625" style="1" customWidth="1"/>
    <col min="6" max="7" width="13.8515625" style="1" bestFit="1" customWidth="1"/>
    <col min="8" max="8" width="10.00390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4" ht="23.25">
      <c r="A1" s="77" t="s">
        <v>0</v>
      </c>
      <c r="B1" s="77"/>
      <c r="C1" s="77"/>
      <c r="D1" s="77"/>
    </row>
    <row r="2" spans="1:4" ht="23.25">
      <c r="A2" s="77" t="s">
        <v>1</v>
      </c>
      <c r="B2" s="77"/>
      <c r="C2" s="77"/>
      <c r="D2" s="77"/>
    </row>
    <row r="3" spans="1:4" ht="24" thickBot="1">
      <c r="A3" s="78" t="s">
        <v>174</v>
      </c>
      <c r="B3" s="78"/>
      <c r="C3" s="78"/>
      <c r="D3" s="78"/>
    </row>
    <row r="4" spans="1:4" ht="24.75" thickBot="1" thickTop="1">
      <c r="A4" s="55" t="s">
        <v>2</v>
      </c>
      <c r="B4" s="56" t="s">
        <v>3</v>
      </c>
      <c r="C4" s="57" t="s">
        <v>4</v>
      </c>
      <c r="D4" s="57" t="s">
        <v>5</v>
      </c>
    </row>
    <row r="5" spans="1:4" ht="24" thickTop="1">
      <c r="A5" s="74" t="s">
        <v>175</v>
      </c>
      <c r="B5" s="61">
        <v>110100</v>
      </c>
      <c r="C5" s="75">
        <v>9225</v>
      </c>
      <c r="D5" s="73"/>
    </row>
    <row r="6" spans="1:6" ht="21" customHeight="1">
      <c r="A6" s="58" t="s">
        <v>6</v>
      </c>
      <c r="B6" s="59">
        <v>110201</v>
      </c>
      <c r="C6" s="60">
        <v>33248983.33</v>
      </c>
      <c r="D6" s="60"/>
      <c r="F6" s="4"/>
    </row>
    <row r="7" spans="1:6" ht="21" customHeight="1">
      <c r="A7" s="58" t="s">
        <v>7</v>
      </c>
      <c r="B7" s="59">
        <v>110201</v>
      </c>
      <c r="C7" s="60">
        <v>886681.24</v>
      </c>
      <c r="D7" s="60"/>
      <c r="F7" s="4"/>
    </row>
    <row r="8" spans="1:6" ht="21" customHeight="1">
      <c r="A8" s="58" t="s">
        <v>105</v>
      </c>
      <c r="B8" s="59">
        <v>110202</v>
      </c>
      <c r="C8" s="60">
        <v>9891326.62</v>
      </c>
      <c r="D8" s="60"/>
      <c r="F8" s="4"/>
    </row>
    <row r="9" spans="1:4" ht="21" customHeight="1">
      <c r="A9" s="58" t="s">
        <v>102</v>
      </c>
      <c r="B9" s="59">
        <v>110201</v>
      </c>
      <c r="C9" s="60">
        <v>2352647.84</v>
      </c>
      <c r="D9" s="60"/>
    </row>
    <row r="10" spans="1:6" ht="21" customHeight="1">
      <c r="A10" s="58" t="s">
        <v>103</v>
      </c>
      <c r="B10" s="59">
        <v>110202</v>
      </c>
      <c r="C10" s="60">
        <v>5585397.39</v>
      </c>
      <c r="D10" s="60"/>
      <c r="F10" s="4"/>
    </row>
    <row r="11" spans="1:6" ht="21" customHeight="1">
      <c r="A11" s="58" t="s">
        <v>158</v>
      </c>
      <c r="B11" s="59">
        <v>110605</v>
      </c>
      <c r="C11" s="60">
        <v>59430</v>
      </c>
      <c r="D11" s="60"/>
      <c r="F11" s="4"/>
    </row>
    <row r="12" spans="1:6" ht="21" customHeight="1">
      <c r="A12" s="58" t="s">
        <v>116</v>
      </c>
      <c r="B12" s="59">
        <v>110606</v>
      </c>
      <c r="C12" s="60">
        <v>1416129</v>
      </c>
      <c r="D12" s="60"/>
      <c r="F12" s="4"/>
    </row>
    <row r="13" spans="1:4" ht="21" customHeight="1">
      <c r="A13" s="58" t="s">
        <v>112</v>
      </c>
      <c r="B13" s="61">
        <v>110603</v>
      </c>
      <c r="C13" s="60">
        <v>20480</v>
      </c>
      <c r="D13" s="60"/>
    </row>
    <row r="14" spans="1:4" ht="21" customHeight="1">
      <c r="A14" s="58" t="s">
        <v>113</v>
      </c>
      <c r="B14" s="61">
        <v>110602</v>
      </c>
      <c r="C14" s="60">
        <v>6148</v>
      </c>
      <c r="D14" s="60"/>
    </row>
    <row r="15" spans="1:4" ht="21" customHeight="1">
      <c r="A15" s="58" t="s">
        <v>111</v>
      </c>
      <c r="B15" s="61">
        <v>110602</v>
      </c>
      <c r="C15" s="60">
        <v>28090.4</v>
      </c>
      <c r="D15" s="60"/>
    </row>
    <row r="16" spans="1:4" ht="21" customHeight="1">
      <c r="A16" s="58" t="s">
        <v>117</v>
      </c>
      <c r="B16" s="61">
        <v>110609</v>
      </c>
      <c r="C16" s="60">
        <v>68080</v>
      </c>
      <c r="D16" s="60"/>
    </row>
    <row r="17" spans="1:4" ht="21" customHeight="1">
      <c r="A17" s="58" t="s">
        <v>118</v>
      </c>
      <c r="B17" s="61">
        <v>110609</v>
      </c>
      <c r="C17" s="60">
        <v>6501</v>
      </c>
      <c r="D17" s="60"/>
    </row>
    <row r="18" spans="1:4" ht="21" customHeight="1">
      <c r="A18" s="58" t="s">
        <v>9</v>
      </c>
      <c r="B18" s="61"/>
      <c r="C18" s="60">
        <v>310000</v>
      </c>
      <c r="D18" s="60"/>
    </row>
    <row r="19" spans="1:4" ht="21" customHeight="1">
      <c r="A19" s="58" t="s">
        <v>10</v>
      </c>
      <c r="B19" s="61">
        <v>511000</v>
      </c>
      <c r="C19" s="60">
        <v>1302110</v>
      </c>
      <c r="D19" s="60"/>
    </row>
    <row r="20" spans="1:4" ht="21" customHeight="1">
      <c r="A20" s="58" t="s">
        <v>120</v>
      </c>
      <c r="B20" s="61">
        <v>521000</v>
      </c>
      <c r="C20" s="60">
        <v>1501560</v>
      </c>
      <c r="D20" s="60"/>
    </row>
    <row r="21" spans="1:4" ht="21" customHeight="1">
      <c r="A21" s="58" t="s">
        <v>11</v>
      </c>
      <c r="B21" s="59">
        <v>522000</v>
      </c>
      <c r="C21" s="60">
        <v>2818484</v>
      </c>
      <c r="D21" s="60"/>
    </row>
    <row r="22" spans="1:4" ht="21" customHeight="1">
      <c r="A22" s="58" t="s">
        <v>12</v>
      </c>
      <c r="B22" s="59">
        <v>522000</v>
      </c>
      <c r="C22" s="60">
        <v>2304093</v>
      </c>
      <c r="D22" s="60"/>
    </row>
    <row r="23" spans="1:4" ht="21" customHeight="1">
      <c r="A23" s="58" t="s">
        <v>13</v>
      </c>
      <c r="B23" s="59">
        <v>531000</v>
      </c>
      <c r="C23" s="60">
        <v>257544</v>
      </c>
      <c r="D23" s="60"/>
    </row>
    <row r="24" spans="1:4" ht="21" customHeight="1">
      <c r="A24" s="58" t="s">
        <v>14</v>
      </c>
      <c r="B24" s="59">
        <v>532000</v>
      </c>
      <c r="C24" s="60">
        <v>3301120.72</v>
      </c>
      <c r="D24" s="60"/>
    </row>
    <row r="25" spans="1:4" ht="21" customHeight="1">
      <c r="A25" s="58" t="s">
        <v>15</v>
      </c>
      <c r="B25" s="59">
        <v>533000</v>
      </c>
      <c r="C25" s="60">
        <v>570874.18</v>
      </c>
      <c r="D25" s="60"/>
    </row>
    <row r="26" spans="1:4" ht="21" customHeight="1">
      <c r="A26" s="58" t="s">
        <v>16</v>
      </c>
      <c r="B26" s="59">
        <v>534000</v>
      </c>
      <c r="C26" s="60">
        <v>248777.58</v>
      </c>
      <c r="D26" s="60"/>
    </row>
    <row r="27" spans="1:4" ht="21" customHeight="1">
      <c r="A27" s="58" t="s">
        <v>18</v>
      </c>
      <c r="B27" s="59">
        <v>541000</v>
      </c>
      <c r="C27" s="60">
        <v>284535</v>
      </c>
      <c r="D27" s="60"/>
    </row>
    <row r="28" spans="1:4" ht="21" customHeight="1">
      <c r="A28" s="58" t="s">
        <v>19</v>
      </c>
      <c r="B28" s="59">
        <v>561000</v>
      </c>
      <c r="C28" s="60">
        <v>2461500</v>
      </c>
      <c r="D28" s="60"/>
    </row>
    <row r="29" spans="1:6" ht="21" customHeight="1">
      <c r="A29" s="58" t="s">
        <v>17</v>
      </c>
      <c r="B29" s="59">
        <v>561000</v>
      </c>
      <c r="C29" s="60">
        <v>1183000</v>
      </c>
      <c r="D29" s="60"/>
      <c r="F29" s="4"/>
    </row>
    <row r="30" spans="1:4" ht="21" customHeight="1">
      <c r="A30" s="58" t="s">
        <v>21</v>
      </c>
      <c r="B30" s="61">
        <v>821</v>
      </c>
      <c r="C30" s="62"/>
      <c r="D30" s="60">
        <v>25419804.33</v>
      </c>
    </row>
    <row r="31" spans="1:6" ht="21" customHeight="1">
      <c r="A31" s="58" t="s">
        <v>22</v>
      </c>
      <c r="B31" s="59" t="s">
        <v>23</v>
      </c>
      <c r="C31" s="62"/>
      <c r="D31" s="60">
        <v>1557304.71</v>
      </c>
      <c r="F31" s="4"/>
    </row>
    <row r="32" spans="1:6" ht="21" customHeight="1">
      <c r="A32" s="58" t="s">
        <v>104</v>
      </c>
      <c r="B32" s="59"/>
      <c r="C32" s="60"/>
      <c r="D32" s="60">
        <v>1196681.24</v>
      </c>
      <c r="F32" s="4"/>
    </row>
    <row r="33" spans="1:6" ht="21" customHeight="1">
      <c r="A33" s="58" t="s">
        <v>134</v>
      </c>
      <c r="B33" s="59"/>
      <c r="C33" s="60"/>
      <c r="D33" s="60">
        <v>300</v>
      </c>
      <c r="F33" s="4"/>
    </row>
    <row r="34" spans="1:6" ht="21" customHeight="1">
      <c r="A34" s="58" t="s">
        <v>24</v>
      </c>
      <c r="B34" s="59">
        <v>320000</v>
      </c>
      <c r="C34" s="60"/>
      <c r="D34" s="60">
        <v>21333595.1</v>
      </c>
      <c r="F34" s="4"/>
    </row>
    <row r="35" spans="1:6" ht="21" customHeight="1">
      <c r="A35" s="58" t="s">
        <v>25</v>
      </c>
      <c r="B35" s="59">
        <v>310000</v>
      </c>
      <c r="C35" s="60"/>
      <c r="D35" s="60">
        <v>16864903.92</v>
      </c>
      <c r="F35" s="5"/>
    </row>
    <row r="36" spans="1:6" ht="21" customHeight="1">
      <c r="A36" s="63" t="s">
        <v>119</v>
      </c>
      <c r="B36" s="61">
        <v>210402</v>
      </c>
      <c r="C36" s="60"/>
      <c r="D36" s="60">
        <v>3750129</v>
      </c>
      <c r="F36" s="5"/>
    </row>
    <row r="37" spans="1:6" ht="21" customHeight="1" thickBot="1">
      <c r="A37" s="64"/>
      <c r="B37" s="65"/>
      <c r="C37" s="66">
        <f>SUM(C5:C36)</f>
        <v>70122718.3</v>
      </c>
      <c r="D37" s="66">
        <f>SUM(D30:D36)</f>
        <v>70122718.3</v>
      </c>
      <c r="E37" s="4"/>
      <c r="F37" s="4"/>
    </row>
    <row r="38" ht="24" thickTop="1"/>
  </sheetData>
  <sheetProtection/>
  <mergeCells count="3">
    <mergeCell ref="A1:D1"/>
    <mergeCell ref="A2:D2"/>
    <mergeCell ref="A3:D3"/>
  </mergeCells>
  <printOptions/>
  <pageMargins left="0.35433070866141736" right="0" top="0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61">
      <selection activeCell="F76" sqref="F76"/>
    </sheetView>
  </sheetViews>
  <sheetFormatPr defaultColWidth="9.140625" defaultRowHeight="12.75"/>
  <cols>
    <col min="1" max="1" width="16.7109375" style="1" customWidth="1"/>
    <col min="2" max="2" width="17.57421875" style="1" customWidth="1"/>
    <col min="3" max="3" width="47.421875" style="1" customWidth="1"/>
    <col min="4" max="4" width="8.140625" style="1" customWidth="1"/>
    <col min="5" max="5" width="16.8515625" style="1" customWidth="1"/>
    <col min="6" max="7" width="13.8515625" style="1" bestFit="1" customWidth="1"/>
    <col min="8" max="8" width="12.7109375" style="1" bestFit="1" customWidth="1"/>
    <col min="9" max="9" width="9.00390625" style="1" customWidth="1"/>
    <col min="10" max="10" width="12.00390625" style="1" bestFit="1" customWidth="1"/>
    <col min="11" max="11" width="9.140625" style="1" customWidth="1"/>
    <col min="12" max="12" width="12.7109375" style="1" bestFit="1" customWidth="1"/>
    <col min="13" max="16384" width="9.140625" style="1" customWidth="1"/>
  </cols>
  <sheetData>
    <row r="1" spans="1:5" ht="23.25">
      <c r="A1" s="80" t="s">
        <v>26</v>
      </c>
      <c r="B1" s="81"/>
      <c r="C1" s="81"/>
      <c r="D1" s="80" t="s">
        <v>142</v>
      </c>
      <c r="E1" s="80"/>
    </row>
    <row r="2" ht="23.25">
      <c r="A2" s="13" t="s">
        <v>27</v>
      </c>
    </row>
    <row r="3" spans="1:6" ht="26.25">
      <c r="A3" s="82" t="s">
        <v>28</v>
      </c>
      <c r="B3" s="83"/>
      <c r="C3" s="83"/>
      <c r="D3" s="83"/>
      <c r="E3" s="83"/>
      <c r="F3" s="14"/>
    </row>
    <row r="4" spans="4:6" ht="24" customHeight="1" thickBot="1">
      <c r="D4" s="84" t="s">
        <v>182</v>
      </c>
      <c r="E4" s="84"/>
      <c r="F4" s="15"/>
    </row>
    <row r="5" spans="1:5" ht="24" customHeight="1" thickTop="1">
      <c r="A5" s="85" t="s">
        <v>29</v>
      </c>
      <c r="B5" s="86"/>
      <c r="C5" s="87" t="s">
        <v>2</v>
      </c>
      <c r="D5" s="90" t="s">
        <v>3</v>
      </c>
      <c r="E5" s="16" t="s">
        <v>30</v>
      </c>
    </row>
    <row r="6" spans="1:5" ht="24" customHeight="1">
      <c r="A6" s="17" t="s">
        <v>31</v>
      </c>
      <c r="B6" s="17" t="s">
        <v>32</v>
      </c>
      <c r="C6" s="88"/>
      <c r="D6" s="91"/>
      <c r="E6" s="18" t="s">
        <v>32</v>
      </c>
    </row>
    <row r="7" spans="1:5" ht="24" customHeight="1" thickBot="1">
      <c r="A7" s="19" t="s">
        <v>33</v>
      </c>
      <c r="B7" s="19" t="s">
        <v>33</v>
      </c>
      <c r="C7" s="89"/>
      <c r="D7" s="92"/>
      <c r="E7" s="20" t="s">
        <v>33</v>
      </c>
    </row>
    <row r="8" spans="1:5" ht="24" thickTop="1">
      <c r="A8" s="21"/>
      <c r="B8" s="4">
        <v>50541897.33</v>
      </c>
      <c r="C8" s="22" t="s">
        <v>34</v>
      </c>
      <c r="D8" s="22"/>
      <c r="E8" s="21">
        <v>57950431.14</v>
      </c>
    </row>
    <row r="9" spans="1:5" ht="23.25">
      <c r="A9" s="3"/>
      <c r="B9" s="3"/>
      <c r="C9" s="23" t="s">
        <v>35</v>
      </c>
      <c r="D9" s="2"/>
      <c r="E9" s="3"/>
    </row>
    <row r="10" spans="1:5" ht="23.25">
      <c r="A10" s="3">
        <v>253000</v>
      </c>
      <c r="B10" s="3">
        <f>E10+'[2]งบรับจ่ายเงินสด'!$B$10</f>
        <v>250045.36</v>
      </c>
      <c r="C10" s="2" t="s">
        <v>36</v>
      </c>
      <c r="D10" s="24" t="s">
        <v>37</v>
      </c>
      <c r="E10" s="3">
        <v>77035.2</v>
      </c>
    </row>
    <row r="11" spans="1:5" ht="23.25">
      <c r="A11" s="3">
        <v>231000</v>
      </c>
      <c r="B11" s="3">
        <f>E11+'[2]งบรับจ่ายเงินสด'!$B$11</f>
        <v>196586</v>
      </c>
      <c r="C11" s="2" t="s">
        <v>38</v>
      </c>
      <c r="D11" s="24" t="s">
        <v>39</v>
      </c>
      <c r="E11" s="3">
        <v>12420</v>
      </c>
    </row>
    <row r="12" spans="1:5" ht="23.25">
      <c r="A12" s="3">
        <v>632000</v>
      </c>
      <c r="B12" s="3">
        <f>E12+'[2]งบรับจ่ายเงินสด'!$B$12</f>
        <v>350932.83</v>
      </c>
      <c r="C12" s="2" t="s">
        <v>40</v>
      </c>
      <c r="D12" s="24" t="s">
        <v>41</v>
      </c>
      <c r="E12" s="3">
        <v>5127.33</v>
      </c>
    </row>
    <row r="13" spans="1:5" ht="23.25">
      <c r="A13" s="3">
        <v>50000</v>
      </c>
      <c r="B13" s="3">
        <f>E13+'[2]งบรับจ่ายเงินสด'!$B$13</f>
        <v>30998</v>
      </c>
      <c r="C13" s="2" t="s">
        <v>42</v>
      </c>
      <c r="D13" s="24" t="s">
        <v>43</v>
      </c>
      <c r="E13" s="3">
        <v>2733</v>
      </c>
    </row>
    <row r="14" spans="1:5" ht="23.25">
      <c r="A14" s="3">
        <v>270000</v>
      </c>
      <c r="B14" s="3">
        <f>E14+'[2]งบรับจ่ายเงินสด'!$B$14</f>
        <v>139282</v>
      </c>
      <c r="C14" s="2" t="s">
        <v>44</v>
      </c>
      <c r="D14" s="24" t="s">
        <v>45</v>
      </c>
      <c r="E14" s="3">
        <v>490</v>
      </c>
    </row>
    <row r="15" spans="1:5" ht="23.25">
      <c r="A15" s="3">
        <v>25564000</v>
      </c>
      <c r="B15" s="3">
        <f>E15+'[2]งบรับจ่ายเงินสด'!$B$15</f>
        <v>11843279.139999999</v>
      </c>
      <c r="C15" s="2" t="s">
        <v>46</v>
      </c>
      <c r="D15" s="24" t="s">
        <v>47</v>
      </c>
      <c r="E15" s="3">
        <v>1284857.43</v>
      </c>
    </row>
    <row r="16" spans="1:5" ht="23.25">
      <c r="A16" s="3">
        <v>17500000</v>
      </c>
      <c r="B16" s="3">
        <f>E16+'[2]งบรับจ่ายเงินสด'!$B$16</f>
        <v>12608681</v>
      </c>
      <c r="C16" s="2" t="s">
        <v>48</v>
      </c>
      <c r="D16" s="24" t="s">
        <v>49</v>
      </c>
      <c r="E16" s="3">
        <v>0</v>
      </c>
    </row>
    <row r="17" spans="1:5" ht="23.25">
      <c r="A17" s="3"/>
      <c r="B17" s="3"/>
      <c r="C17" s="2"/>
      <c r="D17" s="24"/>
      <c r="E17" s="3"/>
    </row>
    <row r="18" spans="1:5" ht="23.25">
      <c r="A18" s="3"/>
      <c r="B18" s="3"/>
      <c r="C18" s="2"/>
      <c r="D18" s="24"/>
      <c r="E18" s="3"/>
    </row>
    <row r="19" spans="1:5" ht="23.25">
      <c r="A19" s="3"/>
      <c r="B19" s="3"/>
      <c r="C19" s="2"/>
      <c r="D19" s="24"/>
      <c r="E19" s="3"/>
    </row>
    <row r="20" spans="1:5" ht="23.25">
      <c r="A20" s="3"/>
      <c r="B20" s="3"/>
      <c r="C20" s="2"/>
      <c r="D20" s="24"/>
      <c r="E20" s="3"/>
    </row>
    <row r="21" spans="1:5" ht="23.25">
      <c r="A21" s="3"/>
      <c r="B21" s="3"/>
      <c r="C21" s="2"/>
      <c r="D21" s="24"/>
      <c r="E21" s="3"/>
    </row>
    <row r="22" spans="1:5" ht="23.25">
      <c r="A22" s="3"/>
      <c r="B22" s="3"/>
      <c r="C22" s="2"/>
      <c r="D22" s="24"/>
      <c r="E22" s="3"/>
    </row>
    <row r="23" spans="1:5" ht="24" thickBot="1">
      <c r="A23" s="7">
        <f>SUM(A10:A16)</f>
        <v>44500000</v>
      </c>
      <c r="B23" s="7">
        <f>SUM(B10:B16)</f>
        <v>25419804.33</v>
      </c>
      <c r="C23" s="2"/>
      <c r="D23" s="24"/>
      <c r="E23" s="7">
        <f>SUM(E10:E16)</f>
        <v>1382662.96</v>
      </c>
    </row>
    <row r="24" spans="1:5" ht="24" thickTop="1">
      <c r="A24" s="4"/>
      <c r="B24" s="3">
        <f>E24+'[2]งบรับจ่ายเงินสด'!$B$24</f>
        <v>1105375.9200000002</v>
      </c>
      <c r="C24" s="2" t="s">
        <v>50</v>
      </c>
      <c r="D24" s="24" t="s">
        <v>23</v>
      </c>
      <c r="E24" s="3">
        <v>134561.32</v>
      </c>
    </row>
    <row r="25" spans="1:5" ht="23.25">
      <c r="A25" s="4"/>
      <c r="B25" s="3">
        <f>E25+'[2]งบรับจ่ายเงินสด'!$B$25</f>
        <v>6000</v>
      </c>
      <c r="C25" s="2" t="s">
        <v>124</v>
      </c>
      <c r="D25" s="24"/>
      <c r="E25" s="3">
        <v>1000</v>
      </c>
    </row>
    <row r="26" spans="1:5" ht="23.25">
      <c r="A26" s="4"/>
      <c r="B26" s="3">
        <f>E26+'[2]งบรับจ่ายเงินสด'!$B$26</f>
        <v>758750</v>
      </c>
      <c r="C26" s="2" t="s">
        <v>151</v>
      </c>
      <c r="D26" s="24"/>
      <c r="E26" s="3"/>
    </row>
    <row r="27" spans="1:5" ht="23.25">
      <c r="A27" s="4"/>
      <c r="B27" s="3">
        <f>E27+'[2]งบรับจ่ายเงินสด'!$B$27</f>
        <v>6549000</v>
      </c>
      <c r="C27" s="2" t="s">
        <v>152</v>
      </c>
      <c r="D27" s="24"/>
      <c r="E27" s="3"/>
    </row>
    <row r="28" spans="1:5" ht="23.25">
      <c r="A28" s="4"/>
      <c r="B28" s="3">
        <f>E28+'[2]งบรับจ่ายเงินสด'!$B$28</f>
        <v>1248000</v>
      </c>
      <c r="C28" s="2" t="s">
        <v>153</v>
      </c>
      <c r="D28" s="24"/>
      <c r="E28" s="3"/>
    </row>
    <row r="29" spans="1:5" ht="23.25">
      <c r="A29" s="4"/>
      <c r="B29" s="3">
        <f>E29+'[2]งบรับจ่ายเงินสด'!$B$29</f>
        <v>80197</v>
      </c>
      <c r="C29" s="2" t="s">
        <v>154</v>
      </c>
      <c r="D29" s="24"/>
      <c r="E29" s="3">
        <v>23182</v>
      </c>
    </row>
    <row r="30" spans="1:5" ht="23.25">
      <c r="A30" s="4"/>
      <c r="B30" s="3">
        <f>E30+'[2]งบรับจ่ายเงินสด'!$B$30</f>
        <v>170800</v>
      </c>
      <c r="C30" s="2" t="s">
        <v>155</v>
      </c>
      <c r="D30" s="24"/>
      <c r="E30" s="3"/>
    </row>
    <row r="31" spans="1:5" ht="23.25">
      <c r="A31" s="4"/>
      <c r="B31" s="3">
        <f>E31+'[2]งบรับจ่ายเงินสด'!$B$31</f>
        <v>13716</v>
      </c>
      <c r="C31" s="25" t="s">
        <v>156</v>
      </c>
      <c r="D31" s="24"/>
      <c r="E31" s="3">
        <v>1065</v>
      </c>
    </row>
    <row r="32" spans="1:5" ht="23.25">
      <c r="A32" s="4"/>
      <c r="B32" s="3">
        <f>E32+'[2]งบรับจ่ายเงินสด'!$B$32</f>
        <v>140000</v>
      </c>
      <c r="C32" s="25" t="s">
        <v>166</v>
      </c>
      <c r="D32" s="24"/>
      <c r="E32" s="3"/>
    </row>
    <row r="33" spans="1:5" ht="23.25">
      <c r="A33" s="4"/>
      <c r="B33" s="3">
        <f>E33+'[2]งบรับจ่ายเงินสด'!$B$33</f>
        <v>78000</v>
      </c>
      <c r="C33" s="25" t="s">
        <v>162</v>
      </c>
      <c r="D33" s="24"/>
      <c r="E33" s="3"/>
    </row>
    <row r="34" spans="1:5" ht="23.25">
      <c r="A34" s="4"/>
      <c r="B34" s="3">
        <f>E34+'[2]งบรับจ่ายเงินสด'!$B$34</f>
        <v>3295.68</v>
      </c>
      <c r="C34" s="25" t="s">
        <v>167</v>
      </c>
      <c r="D34" s="24"/>
      <c r="E34" s="3"/>
    </row>
    <row r="35" spans="1:5" ht="23.25">
      <c r="A35" s="4"/>
      <c r="B35" s="3">
        <f>E35+'[2]งบรับจ่ายเงินสด'!$B$35</f>
        <v>10750</v>
      </c>
      <c r="C35" s="25" t="s">
        <v>158</v>
      </c>
      <c r="D35" s="24"/>
      <c r="E35" s="3">
        <v>8470</v>
      </c>
    </row>
    <row r="36" spans="1:5" ht="23.25">
      <c r="A36" s="4"/>
      <c r="B36" s="3">
        <f>E36+'[2]งบรับจ่ายเงินสด'!$B$36</f>
        <v>884400</v>
      </c>
      <c r="C36" s="25" t="s">
        <v>184</v>
      </c>
      <c r="D36" s="24"/>
      <c r="E36" s="3">
        <v>884400</v>
      </c>
    </row>
    <row r="37" spans="1:5" ht="23.25">
      <c r="A37" s="4"/>
      <c r="B37" s="3"/>
      <c r="C37" s="25"/>
      <c r="D37" s="24"/>
      <c r="E37" s="3"/>
    </row>
    <row r="38" spans="1:5" ht="23.25">
      <c r="A38" s="4"/>
      <c r="B38" s="3"/>
      <c r="C38" s="25"/>
      <c r="D38" s="24"/>
      <c r="E38" s="3"/>
    </row>
    <row r="39" spans="1:5" ht="23.25">
      <c r="A39" s="4"/>
      <c r="B39" s="3"/>
      <c r="C39" s="25"/>
      <c r="D39" s="24"/>
      <c r="E39" s="3"/>
    </row>
    <row r="40" spans="1:5" ht="23.25">
      <c r="A40" s="4"/>
      <c r="B40" s="3"/>
      <c r="C40" s="2"/>
      <c r="D40" s="26"/>
      <c r="E40" s="3"/>
    </row>
    <row r="41" spans="1:5" ht="23.25">
      <c r="A41" s="4"/>
      <c r="B41" s="27">
        <f>SUM(B24:B40)</f>
        <v>11048284.6</v>
      </c>
      <c r="C41" s="9"/>
      <c r="D41" s="8"/>
      <c r="E41" s="27">
        <f>SUM(E24:E40)</f>
        <v>1052678.32</v>
      </c>
    </row>
    <row r="42" spans="1:5" ht="23.25">
      <c r="A42" s="4"/>
      <c r="B42" s="27">
        <f>B23+B41</f>
        <v>36468088.93</v>
      </c>
      <c r="C42" s="28" t="s">
        <v>51</v>
      </c>
      <c r="D42" s="12"/>
      <c r="E42" s="27">
        <f>E23+E41</f>
        <v>2435341.2800000003</v>
      </c>
    </row>
    <row r="43" spans="1:5" ht="27.75" customHeight="1">
      <c r="A43" s="79" t="s">
        <v>29</v>
      </c>
      <c r="B43" s="79"/>
      <c r="C43" s="79" t="s">
        <v>2</v>
      </c>
      <c r="D43" s="79" t="s">
        <v>3</v>
      </c>
      <c r="E43" s="72" t="s">
        <v>30</v>
      </c>
    </row>
    <row r="44" spans="1:5" ht="24" customHeight="1">
      <c r="A44" s="17" t="s">
        <v>31</v>
      </c>
      <c r="B44" s="17" t="s">
        <v>32</v>
      </c>
      <c r="C44" s="79"/>
      <c r="D44" s="79"/>
      <c r="E44" s="29" t="s">
        <v>32</v>
      </c>
    </row>
    <row r="45" spans="1:5" ht="24" customHeight="1" thickBot="1">
      <c r="A45" s="19" t="s">
        <v>33</v>
      </c>
      <c r="B45" s="19" t="s">
        <v>33</v>
      </c>
      <c r="C45" s="79"/>
      <c r="D45" s="79"/>
      <c r="E45" s="30" t="s">
        <v>33</v>
      </c>
    </row>
    <row r="46" spans="1:5" ht="24" thickTop="1">
      <c r="A46" s="21"/>
      <c r="B46" s="21"/>
      <c r="C46" s="23" t="s">
        <v>52</v>
      </c>
      <c r="D46" s="68"/>
      <c r="E46" s="21"/>
    </row>
    <row r="47" spans="1:5" ht="23.25">
      <c r="A47" s="3">
        <v>1850000</v>
      </c>
      <c r="B47" s="3">
        <f>E47+'[2]งบรับจ่ายเงินสด'!$B$45</f>
        <v>1302110</v>
      </c>
      <c r="C47" s="2" t="s">
        <v>10</v>
      </c>
      <c r="D47" s="24" t="s">
        <v>109</v>
      </c>
      <c r="E47" s="3">
        <v>42398</v>
      </c>
    </row>
    <row r="48" spans="1:5" ht="23.25">
      <c r="A48" s="3">
        <v>3089520</v>
      </c>
      <c r="B48" s="3">
        <f>E48+'[2]งบรับจ่ายเงินสด'!$B$46</f>
        <v>1501560</v>
      </c>
      <c r="C48" s="2" t="s">
        <v>107</v>
      </c>
      <c r="D48" s="24" t="s">
        <v>100</v>
      </c>
      <c r="E48" s="3">
        <v>250260</v>
      </c>
    </row>
    <row r="49" spans="1:5" ht="23.25">
      <c r="A49" s="3">
        <v>7052620</v>
      </c>
      <c r="B49" s="3">
        <f>E49+'[2]งบรับจ่ายเงินสด'!$B$47</f>
        <v>2818484</v>
      </c>
      <c r="C49" s="2" t="s">
        <v>108</v>
      </c>
      <c r="D49" s="24" t="s">
        <v>101</v>
      </c>
      <c r="E49" s="3">
        <v>448250</v>
      </c>
    </row>
    <row r="50" spans="1:5" ht="23.25">
      <c r="A50" s="3">
        <v>5073988</v>
      </c>
      <c r="B50" s="3">
        <f>E50+'[2]งบรับจ่ายเงินสด'!$B$48</f>
        <v>2304093</v>
      </c>
      <c r="C50" s="2" t="s">
        <v>12</v>
      </c>
      <c r="D50" s="24" t="s">
        <v>53</v>
      </c>
      <c r="E50" s="3">
        <v>390665</v>
      </c>
    </row>
    <row r="51" spans="1:5" ht="23.25">
      <c r="A51" s="3">
        <v>2055000</v>
      </c>
      <c r="B51" s="3">
        <f>E51+'[2]งบรับจ่ายเงินสด'!$B$49</f>
        <v>250144</v>
      </c>
      <c r="C51" s="2" t="s">
        <v>13</v>
      </c>
      <c r="D51" s="24" t="s">
        <v>54</v>
      </c>
      <c r="E51" s="3">
        <v>39640</v>
      </c>
    </row>
    <row r="52" spans="1:5" ht="23.25">
      <c r="A52" s="3">
        <v>7904400</v>
      </c>
      <c r="B52" s="3">
        <f>E52+'[2]งบรับจ่ายเงินสด'!$B$50</f>
        <v>2831040.7199999997</v>
      </c>
      <c r="C52" s="2" t="s">
        <v>14</v>
      </c>
      <c r="D52" s="24" t="s">
        <v>55</v>
      </c>
      <c r="E52" s="3">
        <v>1955523.5</v>
      </c>
    </row>
    <row r="53" spans="1:5" ht="23.25">
      <c r="A53" s="3">
        <v>3915972</v>
      </c>
      <c r="B53" s="3">
        <f>E53+'[2]งบรับจ่ายเงินสด'!$B$51</f>
        <v>570874.1799999999</v>
      </c>
      <c r="C53" s="2" t="s">
        <v>15</v>
      </c>
      <c r="D53" s="24" t="s">
        <v>56</v>
      </c>
      <c r="E53" s="3">
        <v>46033.14</v>
      </c>
    </row>
    <row r="54" spans="1:5" ht="23.25">
      <c r="A54" s="3">
        <v>850000</v>
      </c>
      <c r="B54" s="3">
        <f>E54+'[2]งบรับจ่ายเงินสด'!$B$52</f>
        <v>248777.58000000002</v>
      </c>
      <c r="C54" s="2" t="s">
        <v>16</v>
      </c>
      <c r="D54" s="24" t="s">
        <v>57</v>
      </c>
      <c r="E54" s="3">
        <v>36571.8</v>
      </c>
    </row>
    <row r="55" spans="1:5" ht="23.25">
      <c r="A55" s="3">
        <v>2706000</v>
      </c>
      <c r="B55" s="3">
        <f>E55+'[2]งบรับจ่ายเงินสด'!$B$53</f>
        <v>1183000</v>
      </c>
      <c r="C55" s="2" t="s">
        <v>17</v>
      </c>
      <c r="D55" s="24" t="s">
        <v>58</v>
      </c>
      <c r="E55" s="3"/>
    </row>
    <row r="56" spans="1:5" ht="23.25">
      <c r="A56" s="3">
        <v>882500</v>
      </c>
      <c r="B56" s="3">
        <f>E56+'[2]งบรับจ่ายเงินสด'!$B$54</f>
        <v>284535</v>
      </c>
      <c r="C56" s="2" t="s">
        <v>18</v>
      </c>
      <c r="D56" s="24" t="s">
        <v>59</v>
      </c>
      <c r="E56" s="3">
        <v>248300</v>
      </c>
    </row>
    <row r="57" spans="1:5" ht="23.25">
      <c r="A57" s="3">
        <v>9090000</v>
      </c>
      <c r="B57" s="3">
        <f>E57+'[2]งบรับจ่ายเงินสด'!$B$55</f>
        <v>2461500</v>
      </c>
      <c r="C57" s="2" t="s">
        <v>19</v>
      </c>
      <c r="D57" s="24" t="s">
        <v>60</v>
      </c>
      <c r="E57" s="3">
        <v>1764500</v>
      </c>
    </row>
    <row r="58" spans="1:5" ht="23.25">
      <c r="A58" s="3">
        <v>30000</v>
      </c>
      <c r="B58" s="3">
        <f>E58+'[1]งบรับจ่ายเงินสด'!$B$56</f>
        <v>30455</v>
      </c>
      <c r="C58" s="2" t="s">
        <v>20</v>
      </c>
      <c r="D58" s="24" t="s">
        <v>61</v>
      </c>
      <c r="E58" s="3">
        <v>0</v>
      </c>
    </row>
    <row r="59" spans="1:5" ht="24" thickBot="1">
      <c r="A59" s="7">
        <f>SUM(A47:A58)</f>
        <v>44500000</v>
      </c>
      <c r="B59" s="7">
        <f>SUM(B47:B58)</f>
        <v>15786573.479999999</v>
      </c>
      <c r="C59" s="2"/>
      <c r="D59" s="24"/>
      <c r="E59" s="7">
        <f>SUM(E47:E58)</f>
        <v>5222141.4399999995</v>
      </c>
    </row>
    <row r="60" spans="1:8" ht="24" thickTop="1">
      <c r="A60" s="4"/>
      <c r="B60" s="3">
        <f>E60+'[2]งบรับจ่ายเงินสด'!$B$58</f>
        <v>768017.3599999999</v>
      </c>
      <c r="C60" s="2" t="s">
        <v>62</v>
      </c>
      <c r="D60" s="24" t="s">
        <v>23</v>
      </c>
      <c r="E60" s="3">
        <v>89386.56</v>
      </c>
      <c r="H60" s="4"/>
    </row>
    <row r="61" spans="1:5" ht="23.25">
      <c r="A61" s="4"/>
      <c r="B61" s="3">
        <f>E61+'[2]งบรับจ่ายเงินสด'!$B$59</f>
        <v>4469710</v>
      </c>
      <c r="C61" s="2" t="s">
        <v>116</v>
      </c>
      <c r="D61" s="24" t="s">
        <v>8</v>
      </c>
      <c r="E61" s="3">
        <v>1382110</v>
      </c>
    </row>
    <row r="62" spans="1:5" ht="23.25">
      <c r="A62" s="4"/>
      <c r="B62" s="3">
        <f>E62+'[2]งบรับจ่ายเงินสด'!$B$60</f>
        <v>5589156</v>
      </c>
      <c r="C62" s="2" t="s">
        <v>140</v>
      </c>
      <c r="D62" s="24"/>
      <c r="E62" s="3"/>
    </row>
    <row r="63" spans="1:5" ht="23.25">
      <c r="A63" s="4"/>
      <c r="B63" s="3">
        <f>E63+'[2]งบรับจ่ายเงินสด'!$B$61</f>
        <v>852000</v>
      </c>
      <c r="C63" s="2" t="s">
        <v>141</v>
      </c>
      <c r="D63" s="24"/>
      <c r="E63" s="3"/>
    </row>
    <row r="64" spans="1:5" ht="23.25">
      <c r="A64" s="4"/>
      <c r="B64" s="3">
        <f>E64+'[2]งบรับจ่ายเงินสด'!$B$62</f>
        <v>740900</v>
      </c>
      <c r="C64" s="2" t="s">
        <v>173</v>
      </c>
      <c r="D64" s="24"/>
      <c r="E64" s="3">
        <v>4350</v>
      </c>
    </row>
    <row r="65" spans="1:5" ht="23.25">
      <c r="A65" s="4"/>
      <c r="B65" s="3">
        <f>E65+'[2]งบรับจ่ายเงินสด'!$B$63</f>
        <v>593000</v>
      </c>
      <c r="C65" s="9" t="s">
        <v>124</v>
      </c>
      <c r="D65" s="24"/>
      <c r="E65" s="3">
        <v>494000</v>
      </c>
    </row>
    <row r="66" spans="1:5" ht="23.25">
      <c r="A66" s="4"/>
      <c r="B66" s="3">
        <f>E66+'[2]งบรับจ่ายเงินสด'!$B$64</f>
        <v>80197</v>
      </c>
      <c r="C66" s="2" t="s">
        <v>154</v>
      </c>
      <c r="D66" s="24"/>
      <c r="E66" s="3">
        <v>47028</v>
      </c>
    </row>
    <row r="67" spans="1:5" ht="23.25">
      <c r="A67" s="4"/>
      <c r="B67" s="3">
        <f>E67+'[2]งบรับจ่ายเงินสด'!$B$65</f>
        <v>3776800</v>
      </c>
      <c r="C67" s="9" t="s">
        <v>157</v>
      </c>
      <c r="D67" s="24"/>
      <c r="E67" s="3"/>
    </row>
    <row r="68" spans="1:5" ht="23.25">
      <c r="A68" s="4"/>
      <c r="B68" s="3">
        <f>E68+'[2]งบรับจ่ายเงินสด'!$B$66</f>
        <v>796000</v>
      </c>
      <c r="C68" s="9" t="s">
        <v>153</v>
      </c>
      <c r="D68" s="24"/>
      <c r="E68" s="3">
        <v>196800</v>
      </c>
    </row>
    <row r="69" spans="1:5" ht="23.25">
      <c r="A69" s="4"/>
      <c r="B69" s="3">
        <f>E69+'[2]งบรับจ่ายเงินสด'!$B$67</f>
        <v>13716</v>
      </c>
      <c r="C69" s="10" t="s">
        <v>156</v>
      </c>
      <c r="D69" s="24"/>
      <c r="E69" s="3">
        <v>1065</v>
      </c>
    </row>
    <row r="70" spans="1:5" ht="23.25">
      <c r="A70" s="4"/>
      <c r="B70" s="3">
        <f>E70+'[2]งบรับจ่ายเงินสด'!$B$68</f>
        <v>549710</v>
      </c>
      <c r="C70" s="10" t="s">
        <v>158</v>
      </c>
      <c r="D70" s="24"/>
      <c r="E70" s="3">
        <v>64230</v>
      </c>
    </row>
    <row r="71" spans="1:5" ht="23.25">
      <c r="A71" s="4"/>
      <c r="B71" s="3">
        <f>E71+'[2]งบรับจ่ายเงินสด'!$B$69</f>
        <v>140000</v>
      </c>
      <c r="C71" s="10" t="s">
        <v>172</v>
      </c>
      <c r="D71" s="24"/>
      <c r="E71" s="3">
        <v>0</v>
      </c>
    </row>
    <row r="72" spans="1:5" ht="23.25">
      <c r="A72" s="4"/>
      <c r="B72" s="3">
        <f>E72+'[2]งบรับจ่ายเงินสด'!$B$70</f>
        <v>884400</v>
      </c>
      <c r="C72" s="10" t="s">
        <v>184</v>
      </c>
      <c r="D72" s="24"/>
      <c r="E72" s="3">
        <v>884400</v>
      </c>
    </row>
    <row r="73" spans="1:5" ht="23.25">
      <c r="A73" s="4"/>
      <c r="B73" s="3">
        <f>E73+'[2]งบรับจ่ายเงินสด'!$B$71</f>
        <v>26000</v>
      </c>
      <c r="C73" s="10" t="s">
        <v>183</v>
      </c>
      <c r="D73" s="24"/>
      <c r="E73" s="3">
        <v>26000</v>
      </c>
    </row>
    <row r="74" spans="1:5" ht="23.25">
      <c r="A74" s="4"/>
      <c r="B74" s="27">
        <f>E74+'[2]งบรับจ่ายเงินสด'!$B$72</f>
        <v>19279606.36</v>
      </c>
      <c r="C74" s="9"/>
      <c r="D74" s="68"/>
      <c r="E74" s="27">
        <f>SUM(E60:E73)</f>
        <v>3189369.56</v>
      </c>
    </row>
    <row r="75" spans="1:5" ht="23.25">
      <c r="A75" s="4"/>
      <c r="B75" s="27">
        <f>E75+'[2]งบรับจ่ายเงินสด'!$B$73</f>
        <v>35035724.839999996</v>
      </c>
      <c r="C75" s="28" t="s">
        <v>63</v>
      </c>
      <c r="D75" s="2"/>
      <c r="E75" s="31">
        <f>E59+E74</f>
        <v>8411511</v>
      </c>
    </row>
    <row r="76" spans="1:5" ht="23.25">
      <c r="A76" s="4"/>
      <c r="B76" s="3"/>
      <c r="C76" s="32" t="s">
        <v>64</v>
      </c>
      <c r="D76" s="2"/>
      <c r="E76" s="3"/>
    </row>
    <row r="77" spans="1:5" ht="23.25">
      <c r="A77" s="4"/>
      <c r="B77" s="33">
        <f>B42-B75</f>
        <v>1432364.0900000036</v>
      </c>
      <c r="C77" s="34" t="s">
        <v>65</v>
      </c>
      <c r="D77" s="2"/>
      <c r="E77" s="3">
        <f>E42-E75</f>
        <v>-5976169.72</v>
      </c>
    </row>
    <row r="78" spans="1:12" ht="23.25">
      <c r="A78" s="4"/>
      <c r="B78" s="3"/>
      <c r="C78" s="32" t="s">
        <v>66</v>
      </c>
      <c r="D78" s="2"/>
      <c r="E78" s="3"/>
      <c r="L78" s="4"/>
    </row>
    <row r="79" spans="1:8" ht="24" thickBot="1">
      <c r="A79" s="4"/>
      <c r="B79" s="7">
        <f>B8+B77</f>
        <v>51974261.42</v>
      </c>
      <c r="C79" s="28" t="s">
        <v>67</v>
      </c>
      <c r="D79" s="76"/>
      <c r="E79" s="7">
        <f>E8+E77</f>
        <v>51974261.42</v>
      </c>
      <c r="F79" s="11"/>
      <c r="G79" s="4"/>
      <c r="H79" s="4"/>
    </row>
    <row r="80" ht="24" thickTop="1"/>
  </sheetData>
  <sheetProtection/>
  <mergeCells count="10">
    <mergeCell ref="A43:B43"/>
    <mergeCell ref="C43:C45"/>
    <mergeCell ref="D43:D45"/>
    <mergeCell ref="A1:C1"/>
    <mergeCell ref="D1:E1"/>
    <mergeCell ref="A3:E3"/>
    <mergeCell ref="D4:E4"/>
    <mergeCell ref="A5:B5"/>
    <mergeCell ref="C5:C7"/>
    <mergeCell ref="D5:D7"/>
  </mergeCells>
  <printOptions/>
  <pageMargins left="0.5511811023622047" right="0" top="0" bottom="0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2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1" width="68.00390625" style="1" customWidth="1"/>
    <col min="2" max="2" width="21.57421875" style="1" customWidth="1"/>
    <col min="3" max="3" width="9.140625" style="1" customWidth="1"/>
    <col min="4" max="5" width="13.8515625" style="1" bestFit="1" customWidth="1"/>
    <col min="6" max="16384" width="9.140625" style="1" customWidth="1"/>
  </cols>
  <sheetData>
    <row r="2" spans="1:2" ht="18" customHeight="1">
      <c r="A2" s="93" t="s">
        <v>176</v>
      </c>
      <c r="B2" s="93"/>
    </row>
    <row r="3" spans="1:2" ht="23.25">
      <c r="A3" s="2" t="s">
        <v>144</v>
      </c>
      <c r="B3" s="36">
        <v>188365.7</v>
      </c>
    </row>
    <row r="4" spans="1:2" ht="23.25">
      <c r="A4" s="2" t="s">
        <v>68</v>
      </c>
      <c r="B4" s="3">
        <v>46899.66</v>
      </c>
    </row>
    <row r="5" spans="1:2" ht="23.25">
      <c r="A5" s="2" t="s">
        <v>159</v>
      </c>
      <c r="B5" s="3">
        <v>14780</v>
      </c>
    </row>
    <row r="6" spans="1:2" ht="23.25">
      <c r="A6" s="2" t="s">
        <v>125</v>
      </c>
      <c r="B6" s="3">
        <v>910</v>
      </c>
    </row>
    <row r="7" spans="1:2" ht="23.25">
      <c r="A7" s="2" t="s">
        <v>69</v>
      </c>
      <c r="B7" s="3">
        <v>93430</v>
      </c>
    </row>
    <row r="8" spans="1:2" ht="23.25">
      <c r="A8" s="2" t="s">
        <v>114</v>
      </c>
      <c r="B8" s="3">
        <v>780</v>
      </c>
    </row>
    <row r="9" spans="1:2" ht="23.25">
      <c r="A9" s="2" t="s">
        <v>126</v>
      </c>
      <c r="B9" s="3">
        <v>800</v>
      </c>
    </row>
    <row r="10" spans="1:2" ht="23.25">
      <c r="A10" s="2" t="s">
        <v>145</v>
      </c>
      <c r="B10" s="3">
        <v>89130</v>
      </c>
    </row>
    <row r="11" spans="1:2" ht="23.25">
      <c r="A11" s="2" t="s">
        <v>163</v>
      </c>
      <c r="B11" s="3">
        <v>3000</v>
      </c>
    </row>
    <row r="12" spans="1:2" ht="23.25">
      <c r="A12" s="2" t="s">
        <v>127</v>
      </c>
      <c r="B12" s="3">
        <v>39000</v>
      </c>
    </row>
    <row r="13" spans="1:2" ht="23.25">
      <c r="A13" s="2" t="s">
        <v>160</v>
      </c>
      <c r="B13" s="3">
        <v>311932.83</v>
      </c>
    </row>
    <row r="14" spans="1:2" ht="23.25">
      <c r="A14" s="2" t="s">
        <v>123</v>
      </c>
      <c r="B14" s="3">
        <v>8536</v>
      </c>
    </row>
    <row r="15" spans="1:2" ht="23.25">
      <c r="A15" s="2" t="s">
        <v>133</v>
      </c>
      <c r="B15" s="3">
        <v>4590</v>
      </c>
    </row>
    <row r="16" spans="1:2" ht="23.25">
      <c r="A16" s="2" t="s">
        <v>42</v>
      </c>
      <c r="B16" s="3">
        <v>30998</v>
      </c>
    </row>
    <row r="17" spans="1:2" ht="23.25">
      <c r="A17" s="2" t="s">
        <v>128</v>
      </c>
      <c r="B17" s="3">
        <v>134000</v>
      </c>
    </row>
    <row r="18" spans="1:2" ht="23.25">
      <c r="A18" s="2" t="s">
        <v>121</v>
      </c>
      <c r="B18" s="3">
        <v>5282</v>
      </c>
    </row>
    <row r="19" spans="1:2" ht="23.25">
      <c r="A19" s="2" t="s">
        <v>146</v>
      </c>
      <c r="B19" s="3">
        <v>3117871.44</v>
      </c>
    </row>
    <row r="20" spans="1:2" ht="23.25">
      <c r="A20" s="2" t="s">
        <v>129</v>
      </c>
      <c r="B20" s="3">
        <v>2612841.65</v>
      </c>
    </row>
    <row r="21" spans="1:2" ht="23.25">
      <c r="A21" s="2" t="s">
        <v>161</v>
      </c>
      <c r="B21" s="3">
        <v>46280.96</v>
      </c>
    </row>
    <row r="22" spans="1:2" ht="23.25">
      <c r="A22" s="2" t="s">
        <v>70</v>
      </c>
      <c r="B22" s="3">
        <v>1372860.38</v>
      </c>
    </row>
    <row r="23" spans="1:2" ht="23.25">
      <c r="A23" s="2" t="s">
        <v>71</v>
      </c>
      <c r="B23" s="3">
        <v>2747725.76</v>
      </c>
    </row>
    <row r="24" spans="1:2" ht="23.25">
      <c r="A24" s="2" t="s">
        <v>168</v>
      </c>
      <c r="B24" s="3">
        <v>49082.15</v>
      </c>
    </row>
    <row r="25" spans="1:2" ht="23.25">
      <c r="A25" s="2" t="s">
        <v>130</v>
      </c>
      <c r="B25" s="3">
        <v>53661.4</v>
      </c>
    </row>
    <row r="26" spans="1:2" ht="23.25">
      <c r="A26" s="2" t="s">
        <v>131</v>
      </c>
      <c r="B26" s="3">
        <v>1834678</v>
      </c>
    </row>
    <row r="27" spans="1:2" ht="23.25">
      <c r="A27" s="2" t="s">
        <v>132</v>
      </c>
      <c r="B27" s="3">
        <v>1668.4</v>
      </c>
    </row>
    <row r="28" spans="1:2" ht="23.25">
      <c r="A28" s="2" t="s">
        <v>147</v>
      </c>
      <c r="B28" s="3">
        <v>2019</v>
      </c>
    </row>
    <row r="29" spans="1:2" ht="23.25">
      <c r="A29" s="2" t="s">
        <v>148</v>
      </c>
      <c r="B29" s="3">
        <v>12608681</v>
      </c>
    </row>
    <row r="30" spans="1:5" ht="24" thickBot="1">
      <c r="A30" s="6"/>
      <c r="B30" s="37">
        <f>SUM(B3:B29)</f>
        <v>25419804.33</v>
      </c>
      <c r="D30" s="4"/>
      <c r="E30" s="11"/>
    </row>
    <row r="31" spans="1:5" ht="24" thickTop="1">
      <c r="A31" s="10"/>
      <c r="B31" s="71"/>
      <c r="D31" s="4"/>
      <c r="E31" s="11"/>
    </row>
    <row r="32" spans="1:5" ht="23.25">
      <c r="A32" s="10"/>
      <c r="B32" s="71"/>
      <c r="D32" s="4"/>
      <c r="E32" s="11"/>
    </row>
    <row r="33" spans="1:5" ht="23.25">
      <c r="A33" s="10"/>
      <c r="B33" s="71"/>
      <c r="D33" s="4"/>
      <c r="E33" s="11"/>
    </row>
    <row r="34" spans="1:5" ht="23.25">
      <c r="A34" s="10"/>
      <c r="B34" s="71"/>
      <c r="D34" s="4"/>
      <c r="E34" s="11"/>
    </row>
    <row r="35" spans="1:5" ht="23.25">
      <c r="A35" s="10"/>
      <c r="B35" s="71"/>
      <c r="D35" s="4"/>
      <c r="E35" s="11"/>
    </row>
    <row r="36" spans="1:5" ht="23.25">
      <c r="A36" s="10"/>
      <c r="B36" s="71"/>
      <c r="D36" s="4"/>
      <c r="E36" s="11"/>
    </row>
    <row r="37" spans="1:5" ht="23.25">
      <c r="A37" s="67" t="s">
        <v>177</v>
      </c>
      <c r="B37" s="67"/>
      <c r="D37" s="4"/>
      <c r="E37" s="11"/>
    </row>
    <row r="38" spans="1:5" ht="23.25">
      <c r="A38" s="35" t="s">
        <v>72</v>
      </c>
      <c r="B38" s="38">
        <v>34371.72</v>
      </c>
      <c r="D38" s="4"/>
      <c r="E38" s="11"/>
    </row>
    <row r="39" spans="1:5" ht="23.25">
      <c r="A39" s="2" t="s">
        <v>73</v>
      </c>
      <c r="B39" s="39">
        <v>1118613</v>
      </c>
      <c r="D39" s="4"/>
      <c r="E39" s="11"/>
    </row>
    <row r="40" spans="1:5" ht="23.25">
      <c r="A40" s="2" t="s">
        <v>74</v>
      </c>
      <c r="B40" s="39">
        <v>6086.53</v>
      </c>
      <c r="D40" s="4"/>
      <c r="E40" s="11"/>
    </row>
    <row r="41" spans="1:5" ht="23.25">
      <c r="A41" s="2" t="s">
        <v>75</v>
      </c>
      <c r="B41" s="39">
        <v>14528.46</v>
      </c>
      <c r="D41" s="4"/>
      <c r="E41" s="11"/>
    </row>
    <row r="42" spans="1:5" ht="23.25">
      <c r="A42" s="2" t="s">
        <v>149</v>
      </c>
      <c r="B42" s="39">
        <v>257000</v>
      </c>
      <c r="D42" s="4"/>
      <c r="E42" s="11"/>
    </row>
    <row r="43" spans="1:5" ht="23.25">
      <c r="A43" s="2" t="s">
        <v>150</v>
      </c>
      <c r="B43" s="39">
        <v>50400</v>
      </c>
      <c r="D43" s="4"/>
      <c r="E43" s="11"/>
    </row>
    <row r="44" spans="1:5" ht="23.25">
      <c r="A44" s="45" t="s">
        <v>143</v>
      </c>
      <c r="B44" s="47">
        <v>24305</v>
      </c>
      <c r="D44" s="4"/>
      <c r="E44" s="11"/>
    </row>
    <row r="45" spans="1:5" ht="23.25">
      <c r="A45" s="45" t="s">
        <v>162</v>
      </c>
      <c r="B45" s="47">
        <v>52000</v>
      </c>
      <c r="D45" s="4"/>
      <c r="E45" s="11"/>
    </row>
    <row r="46" spans="1:5" ht="23.25">
      <c r="A46" s="45"/>
      <c r="B46" s="47"/>
      <c r="D46" s="4"/>
      <c r="E46" s="11"/>
    </row>
    <row r="47" spans="1:2" ht="24" thickBot="1">
      <c r="A47" s="6"/>
      <c r="B47" s="42">
        <f>SUM(B38:B46)</f>
        <v>1557304.71</v>
      </c>
    </row>
    <row r="48" spans="1:2" ht="24" thickTop="1">
      <c r="A48" s="10"/>
      <c r="B48" s="69"/>
    </row>
    <row r="49" spans="1:2" ht="23.25">
      <c r="A49" s="10"/>
      <c r="B49" s="69"/>
    </row>
    <row r="50" spans="1:2" ht="23.25">
      <c r="A50" s="10"/>
      <c r="B50" s="69"/>
    </row>
    <row r="51" spans="1:2" ht="23.25">
      <c r="A51" s="10"/>
      <c r="B51" s="69"/>
    </row>
    <row r="52" spans="1:2" ht="23.25">
      <c r="A52" s="10"/>
      <c r="B52" s="70"/>
    </row>
    <row r="53" spans="1:2" ht="23.25">
      <c r="A53" s="10"/>
      <c r="B53" s="40"/>
    </row>
    <row r="54" s="10" customFormat="1" ht="23.25">
      <c r="B54" s="40"/>
    </row>
    <row r="55" s="10" customFormat="1" ht="23.25">
      <c r="B55" s="40"/>
    </row>
    <row r="56" s="10" customFormat="1" ht="23.25">
      <c r="B56" s="40"/>
    </row>
    <row r="57" s="10" customFormat="1" ht="23.25">
      <c r="B57" s="40"/>
    </row>
    <row r="58" s="10" customFormat="1" ht="23.25">
      <c r="B58" s="40"/>
    </row>
    <row r="59" s="10" customFormat="1" ht="23.25">
      <c r="B59" s="40"/>
    </row>
    <row r="60" s="10" customFormat="1" ht="23.25">
      <c r="B60" s="40"/>
    </row>
    <row r="61" s="10" customFormat="1" ht="23.25">
      <c r="B61" s="40"/>
    </row>
    <row r="62" s="10" customFormat="1" ht="23.25">
      <c r="B62" s="40"/>
    </row>
    <row r="63" s="10" customFormat="1" ht="23.25">
      <c r="B63" s="40"/>
    </row>
    <row r="64" s="10" customFormat="1" ht="23.25">
      <c r="B64" s="40"/>
    </row>
    <row r="65" s="10" customFormat="1" ht="23.25">
      <c r="B65" s="40"/>
    </row>
    <row r="66" s="10" customFormat="1" ht="23.25">
      <c r="B66" s="40"/>
    </row>
    <row r="67" spans="1:2" ht="23.25">
      <c r="A67" s="94" t="s">
        <v>178</v>
      </c>
      <c r="B67" s="94"/>
    </row>
    <row r="68" spans="1:2" ht="24" thickBot="1">
      <c r="A68" s="41" t="s">
        <v>76</v>
      </c>
      <c r="B68" s="42">
        <f>SUM(B69:B71)</f>
        <v>77035.2</v>
      </c>
    </row>
    <row r="69" spans="1:2" ht="24" thickTop="1">
      <c r="A69" s="2" t="s">
        <v>77</v>
      </c>
      <c r="B69" s="3">
        <v>43815.6</v>
      </c>
    </row>
    <row r="70" spans="1:2" ht="23.25">
      <c r="A70" s="2" t="s">
        <v>78</v>
      </c>
      <c r="B70" s="3">
        <v>28819.6</v>
      </c>
    </row>
    <row r="71" spans="1:2" ht="23.25">
      <c r="A71" s="2" t="s">
        <v>79</v>
      </c>
      <c r="B71" s="3">
        <v>4400</v>
      </c>
    </row>
    <row r="72" spans="1:2" ht="24" thickBot="1">
      <c r="A72" s="23" t="s">
        <v>80</v>
      </c>
      <c r="B72" s="42">
        <f>SUM(B73:B77)</f>
        <v>12420</v>
      </c>
    </row>
    <row r="73" spans="1:2" ht="24" thickTop="1">
      <c r="A73" s="2" t="s">
        <v>81</v>
      </c>
      <c r="B73" s="39">
        <v>10890</v>
      </c>
    </row>
    <row r="74" spans="1:2" ht="23.25">
      <c r="A74" s="2" t="s">
        <v>115</v>
      </c>
      <c r="B74" s="3">
        <v>170</v>
      </c>
    </row>
    <row r="75" spans="1:2" ht="23.25">
      <c r="A75" s="2" t="s">
        <v>135</v>
      </c>
      <c r="B75" s="3">
        <v>260</v>
      </c>
    </row>
    <row r="76" spans="1:2" ht="23.25">
      <c r="A76" s="2" t="s">
        <v>164</v>
      </c>
      <c r="B76" s="3">
        <v>1000</v>
      </c>
    </row>
    <row r="77" spans="1:2" ht="23.25">
      <c r="A77" s="2" t="s">
        <v>136</v>
      </c>
      <c r="B77" s="3">
        <v>100</v>
      </c>
    </row>
    <row r="78" spans="1:2" ht="24" thickBot="1">
      <c r="A78" s="23" t="s">
        <v>106</v>
      </c>
      <c r="B78" s="42">
        <f>SUM(B79:B80)</f>
        <v>5127.33</v>
      </c>
    </row>
    <row r="79" spans="1:2" ht="24" thickTop="1">
      <c r="A79" s="2" t="s">
        <v>137</v>
      </c>
      <c r="B79" s="3">
        <v>1000</v>
      </c>
    </row>
    <row r="80" spans="1:2" ht="23.25">
      <c r="A80" s="2" t="s">
        <v>165</v>
      </c>
      <c r="B80" s="3">
        <v>4127.33</v>
      </c>
    </row>
    <row r="81" spans="1:2" ht="24" thickBot="1">
      <c r="A81" s="23" t="s">
        <v>82</v>
      </c>
      <c r="B81" s="42">
        <v>2733</v>
      </c>
    </row>
    <row r="82" spans="1:2" ht="24" hidden="1" thickTop="1">
      <c r="A82" s="2" t="s">
        <v>83</v>
      </c>
      <c r="B82" s="3">
        <v>0</v>
      </c>
    </row>
    <row r="83" spans="1:2" ht="24.75" thickBot="1" thickTop="1">
      <c r="A83" s="23" t="s">
        <v>84</v>
      </c>
      <c r="B83" s="42">
        <f>SUM(B84:B85)</f>
        <v>490</v>
      </c>
    </row>
    <row r="84" spans="1:2" ht="24" thickTop="1">
      <c r="A84" s="43" t="s">
        <v>99</v>
      </c>
      <c r="B84" s="44"/>
    </row>
    <row r="85" spans="1:2" ht="23.25">
      <c r="A85" s="43" t="s">
        <v>85</v>
      </c>
      <c r="B85" s="44">
        <v>490</v>
      </c>
    </row>
    <row r="86" spans="1:2" ht="24" thickBot="1">
      <c r="A86" s="23" t="s">
        <v>86</v>
      </c>
      <c r="B86" s="42">
        <f>SUM(B87:B92)</f>
        <v>1284857.43</v>
      </c>
    </row>
    <row r="87" spans="1:2" ht="24" thickTop="1">
      <c r="A87" s="2" t="s">
        <v>169</v>
      </c>
      <c r="B87" s="39">
        <v>479252.88</v>
      </c>
    </row>
    <row r="88" spans="1:2" ht="23.25">
      <c r="A88" s="2" t="s">
        <v>170</v>
      </c>
      <c r="B88" s="39">
        <v>257934.89</v>
      </c>
    </row>
    <row r="89" spans="1:2" ht="23.25">
      <c r="A89" s="2" t="s">
        <v>171</v>
      </c>
      <c r="B89" s="39">
        <v>440167.86</v>
      </c>
    </row>
    <row r="90" spans="1:2" ht="23.25">
      <c r="A90" s="2" t="s">
        <v>181</v>
      </c>
      <c r="B90" s="39">
        <v>2007</v>
      </c>
    </row>
    <row r="91" spans="1:2" ht="23.25">
      <c r="A91" s="43" t="s">
        <v>138</v>
      </c>
      <c r="B91" s="3">
        <v>105165</v>
      </c>
    </row>
    <row r="92" spans="1:2" ht="23.25">
      <c r="A92" s="43" t="s">
        <v>139</v>
      </c>
      <c r="B92" s="3">
        <v>329.8</v>
      </c>
    </row>
    <row r="93" spans="1:2" ht="24" thickBot="1">
      <c r="A93" s="48" t="s">
        <v>87</v>
      </c>
      <c r="B93" s="49">
        <f>SUM(B94)</f>
        <v>0</v>
      </c>
    </row>
    <row r="94" spans="1:2" ht="24" thickTop="1">
      <c r="A94" s="46" t="s">
        <v>88</v>
      </c>
      <c r="B94" s="47"/>
    </row>
    <row r="95" spans="1:2" ht="24" hidden="1" thickBot="1">
      <c r="A95" s="48" t="s">
        <v>89</v>
      </c>
      <c r="B95" s="49">
        <f>SUM(B97:B100)</f>
        <v>0</v>
      </c>
    </row>
    <row r="96" spans="1:2" ht="24" hidden="1" thickTop="1">
      <c r="A96" s="46" t="s">
        <v>90</v>
      </c>
      <c r="B96" s="47">
        <v>0</v>
      </c>
    </row>
    <row r="97" spans="1:2" ht="23.25" hidden="1">
      <c r="A97" s="46" t="s">
        <v>91</v>
      </c>
      <c r="B97" s="47">
        <v>0</v>
      </c>
    </row>
    <row r="98" spans="1:2" ht="24.75" customHeight="1" hidden="1">
      <c r="A98" s="46" t="s">
        <v>92</v>
      </c>
      <c r="B98" s="47">
        <v>0</v>
      </c>
    </row>
    <row r="99" spans="1:2" ht="24.75" customHeight="1" hidden="1">
      <c r="A99" s="46" t="s">
        <v>93</v>
      </c>
      <c r="B99" s="47">
        <v>0</v>
      </c>
    </row>
    <row r="100" spans="1:2" ht="24.75" customHeight="1" hidden="1">
      <c r="A100" s="46" t="s">
        <v>94</v>
      </c>
      <c r="B100" s="47">
        <v>0</v>
      </c>
    </row>
    <row r="101" spans="1:2" ht="24" thickBot="1">
      <c r="A101" s="50" t="s">
        <v>95</v>
      </c>
      <c r="B101" s="42">
        <f>B68+B72+B78+B81+B83+B86+B93</f>
        <v>1382662.96</v>
      </c>
    </row>
    <row r="102" spans="1:2" ht="24" thickTop="1">
      <c r="A102" s="54"/>
      <c r="B102" s="40"/>
    </row>
    <row r="103" spans="1:2" ht="23.25">
      <c r="A103" s="54"/>
      <c r="B103" s="40"/>
    </row>
    <row r="104" spans="1:2" ht="23.25">
      <c r="A104" s="54"/>
      <c r="B104" s="40"/>
    </row>
    <row r="105" spans="1:2" ht="23.25">
      <c r="A105" s="95" t="s">
        <v>179</v>
      </c>
      <c r="B105" s="95"/>
    </row>
    <row r="106" spans="1:2" ht="23.25">
      <c r="A106" s="51" t="s">
        <v>96</v>
      </c>
      <c r="B106" s="52">
        <v>34371.72</v>
      </c>
    </row>
    <row r="107" spans="1:2" ht="23.25">
      <c r="A107" s="46" t="s">
        <v>122</v>
      </c>
      <c r="B107" s="39">
        <v>98350</v>
      </c>
    </row>
    <row r="108" spans="1:2" ht="23.25">
      <c r="A108" s="2" t="s">
        <v>98</v>
      </c>
      <c r="B108" s="39">
        <v>1839.6</v>
      </c>
    </row>
    <row r="109" spans="1:2" ht="23.25">
      <c r="A109" s="2"/>
      <c r="B109" s="39"/>
    </row>
    <row r="110" spans="1:2" ht="24" thickBot="1">
      <c r="A110" s="50" t="s">
        <v>110</v>
      </c>
      <c r="B110" s="42">
        <f>SUM(B106:B109)</f>
        <v>134561.32</v>
      </c>
    </row>
    <row r="111" spans="1:2" ht="24" thickTop="1">
      <c r="A111" s="54"/>
      <c r="B111" s="40"/>
    </row>
    <row r="112" spans="1:2" ht="23.25">
      <c r="A112" s="95" t="s">
        <v>180</v>
      </c>
      <c r="B112" s="95"/>
    </row>
    <row r="113" spans="1:2" ht="23.25">
      <c r="A113" s="51" t="s">
        <v>96</v>
      </c>
      <c r="B113" s="52">
        <v>6986.56</v>
      </c>
    </row>
    <row r="114" spans="1:2" ht="23.25">
      <c r="A114" s="53" t="s">
        <v>97</v>
      </c>
      <c r="B114" s="39">
        <v>82400</v>
      </c>
    </row>
    <row r="115" spans="1:2" ht="24" thickBot="1">
      <c r="A115" s="50" t="s">
        <v>110</v>
      </c>
      <c r="B115" s="42">
        <f>SUM(B113:B114)</f>
        <v>89386.56</v>
      </c>
    </row>
    <row r="116" ht="24" thickTop="1"/>
    <row r="129" spans="1:2" ht="23.25">
      <c r="A129" s="10"/>
      <c r="B129" s="10"/>
    </row>
    <row r="130" spans="1:2" ht="23.25">
      <c r="A130" s="10"/>
      <c r="B130" s="10"/>
    </row>
    <row r="131" spans="1:2" ht="23.25">
      <c r="A131" s="10"/>
      <c r="B131" s="10"/>
    </row>
    <row r="132" spans="1:2" ht="23.25">
      <c r="A132" s="10"/>
      <c r="B132" s="10"/>
    </row>
  </sheetData>
  <sheetProtection/>
  <mergeCells count="4">
    <mergeCell ref="A2:B2"/>
    <mergeCell ref="A67:B67"/>
    <mergeCell ref="A112:B112"/>
    <mergeCell ref="A105:B105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EasyXP_V.11</cp:lastModifiedBy>
  <cp:lastPrinted>2016-04-12T06:18:43Z</cp:lastPrinted>
  <dcterms:created xsi:type="dcterms:W3CDTF">2009-12-02T07:08:11Z</dcterms:created>
  <dcterms:modified xsi:type="dcterms:W3CDTF">2017-06-09T05:53:40Z</dcterms:modified>
  <cp:category/>
  <cp:version/>
  <cp:contentType/>
  <cp:contentStatus/>
</cp:coreProperties>
</file>